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RK-36-2008-19, př. 1" sheetId="1" r:id="rId1"/>
    <sheet name="RK-36-2008-19, př. 2" sheetId="2" r:id="rId2"/>
    <sheet name="RK-36-2008-19, př. 3" sheetId="3" r:id="rId3"/>
  </sheets>
  <definedNames>
    <definedName name="_xlnm.Print_Area" localSheetId="0">'RK-36-2008-19, př. 1'!$A$1:$F$58</definedName>
    <definedName name="_xlnm.Print_Area" localSheetId="1">'RK-36-2008-19, př. 2'!$A$1:$H$130</definedName>
  </definedNames>
  <calcPr fullCalcOnLoad="1"/>
</workbook>
</file>

<file path=xl/sharedStrings.xml><?xml version="1.0" encoding="utf-8"?>
<sst xmlns="http://schemas.openxmlformats.org/spreadsheetml/2006/main" count="328" uniqueCount="224">
  <si>
    <t>I. Návrh na úpravu příjmové části rozpočtu kraje</t>
  </si>
  <si>
    <t>/v tis. Kč/</t>
  </si>
  <si>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</si>
  <si>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</si>
  <si>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</si>
  <si>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</si>
  <si>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</si>
  <si>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</si>
  <si>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</si>
  <si>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</si>
  <si>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2212 - Silnice</t>
  </si>
  <si>
    <t>x</t>
  </si>
  <si>
    <t>pol. 2310 - příjmy z prodeje krátkodobého a drobného dl. majetku celkem</t>
  </si>
  <si>
    <t>pol. 3113 - příjmy z prodeje dl. movitého majetku celkem</t>
  </si>
  <si>
    <t>3522 - Ostatní nemocnice</t>
  </si>
  <si>
    <t xml:space="preserve">           Nemocnice Třebíč</t>
  </si>
  <si>
    <t xml:space="preserve">            Nemocnice Pelhřimov</t>
  </si>
  <si>
    <t xml:space="preserve">            Nemocnice Třebíč</t>
  </si>
  <si>
    <t>3533 - Zdravotnická záchranná služba</t>
  </si>
  <si>
    <t>z toho: ZZS kraje Vysočina</t>
  </si>
  <si>
    <t>3121 - Gymnázia</t>
  </si>
  <si>
    <t>Gymnázium Velké Meziříčí, Sokolovská 27/235, Velké Meziříčí</t>
  </si>
  <si>
    <t>Gymnázium a SOŠ, Mor. Budějovice, Tyršova 365</t>
  </si>
  <si>
    <t>3122 - Střední odborné školy</t>
  </si>
  <si>
    <t>SPŠ Jihlava, tř. Legionářů 3</t>
  </si>
  <si>
    <t>SPŠ Třebíč, Manželů Curieových 734</t>
  </si>
  <si>
    <t>VOŠ a SPŠ Žďár nad Sázavou, Studentská 1</t>
  </si>
  <si>
    <t>Hotelová škola Světlá a OA Velké Meziříčí, U Světlé 36</t>
  </si>
  <si>
    <t>Česká zemědělská akademie v Humpolci, střední škola, Školní 764</t>
  </si>
  <si>
    <t>3123 - Střední odborná učiliště a učiliště</t>
  </si>
  <si>
    <t>Střední škola Kamenice nad Lipou, Masarykova 410</t>
  </si>
  <si>
    <t>OA a Hotelová škola Havl. Brod, Bratříků 851</t>
  </si>
  <si>
    <t>SOŠ a SOU Třešť, K Valše 38, Třešť</t>
  </si>
  <si>
    <t>SŠ řemesel a služeb Mor. Budějovice, Tovačovského sady 79</t>
  </si>
  <si>
    <t>SŠ technická Žďár nad Sázavou, Strojírenská 6</t>
  </si>
  <si>
    <t>SŠ řemesel Třebíč, Demlova 890</t>
  </si>
  <si>
    <t>Střední škola Pelhřimov, Friedova 1469</t>
  </si>
  <si>
    <t>Domov mládeže a Školní jídelna Pelhřimov, Friedova 1464</t>
  </si>
  <si>
    <t>Školní statek Humpolec, Dusilov 384</t>
  </si>
  <si>
    <t>Zvýšení příjmů kraje celkem</t>
  </si>
  <si>
    <t>II. Návrh na úpravu výdajové části rozpočtu kraje</t>
  </si>
  <si>
    <t>A. Příspěvek na provoz - rozpočtová položka 5331</t>
  </si>
  <si>
    <t>Kapitola</t>
  </si>
  <si>
    <t>ORJ</t>
  </si>
  <si>
    <t>Paragraf/organizace včetně IČ</t>
  </si>
  <si>
    <t>Příspěvek na provoz - účelový znak 00055</t>
  </si>
  <si>
    <t>Návrh                na změnu</t>
  </si>
  <si>
    <t>Rozpočet         po změně</t>
  </si>
  <si>
    <t>4=2+3</t>
  </si>
  <si>
    <t>Doprava</t>
  </si>
  <si>
    <t>00090450</t>
  </si>
  <si>
    <t>Sociální věci</t>
  </si>
  <si>
    <t>70659001</t>
  </si>
  <si>
    <t>00511862</t>
  </si>
  <si>
    <t>71184465</t>
  </si>
  <si>
    <t>Zdravotnictví</t>
  </si>
  <si>
    <t>00511951</t>
  </si>
  <si>
    <t>Školství</t>
  </si>
  <si>
    <t>Gymnazium, SOŠ a VOŠ Ledeč nad Sázavou, Husovo nám. 1</t>
  </si>
  <si>
    <t>Střední uměleckoprůmyslová škola Jihlava - Helenín, Hálkova 42</t>
  </si>
  <si>
    <t>VOŠ a SŠ veterinární, zemědělská a zdrav. Třebíč, Žižkova 505</t>
  </si>
  <si>
    <t>00073211</t>
  </si>
  <si>
    <t>SOŠ a SOU Třešť, K Valše 38</t>
  </si>
  <si>
    <t>00055069</t>
  </si>
  <si>
    <t>00226106</t>
  </si>
  <si>
    <t>Střední škola obchodu a služeb Jihlava, K. Světlé 2, Jihlava</t>
  </si>
  <si>
    <t>00836591</t>
  </si>
  <si>
    <t>00055077</t>
  </si>
  <si>
    <t>00072583</t>
  </si>
  <si>
    <t>Zvýšení běžných výdajů kraje celkem</t>
  </si>
  <si>
    <t>B. Investiční dotace - rozpočtová položka 6351</t>
  </si>
  <si>
    <t>Investiční dotace - účelový znak 00055</t>
  </si>
  <si>
    <t>00839396</t>
  </si>
  <si>
    <t>47366630</t>
  </si>
  <si>
    <t>Zvýšení kapitálových výdajů kraje celkem</t>
  </si>
  <si>
    <t>Dotace úhrnem</t>
  </si>
  <si>
    <t>počet stran: 1</t>
  </si>
  <si>
    <t>Specifikace použití prostředků z prodeje majetku kraje</t>
  </si>
  <si>
    <t>Organizace</t>
  </si>
  <si>
    <t>Částka</t>
  </si>
  <si>
    <t>Účel použití</t>
  </si>
  <si>
    <t>v tis. Kč</t>
  </si>
  <si>
    <t>Doprava celkem</t>
  </si>
  <si>
    <t>Sociální péče celkem</t>
  </si>
  <si>
    <t>Zdravotnictví celkem</t>
  </si>
  <si>
    <t>Školství celkem</t>
  </si>
  <si>
    <t>PO úhrnem</t>
  </si>
  <si>
    <t>SOU technické, Chotěboř, Žižkova 1501</t>
  </si>
  <si>
    <t>Obchodní akademie Pelhřimov, Jirsíkova 875</t>
  </si>
  <si>
    <t>nákup DDHM</t>
  </si>
  <si>
    <t>opravy svěřeného majetku</t>
  </si>
  <si>
    <t>oprava topného kanálu</t>
  </si>
  <si>
    <t>úhrada nákladů hlavní činnosti</t>
  </si>
  <si>
    <t>3125 - Školní hospodářství, školní statky</t>
  </si>
  <si>
    <t>3147 - Ubytovací zařízení stř.škol a učilišť</t>
  </si>
  <si>
    <t>z toho: KSÚS Vysočiny</t>
  </si>
  <si>
    <t>4357 - Domovy</t>
  </si>
  <si>
    <t xml:space="preserve">           Domov důchodců Humpolec</t>
  </si>
  <si>
    <t xml:space="preserve">           Domov důchodců Proseč Obořiště</t>
  </si>
  <si>
    <t>00511901</t>
  </si>
  <si>
    <t>z toho: KSÚS Vysočina</t>
  </si>
  <si>
    <t xml:space="preserve">z toho: DÚSP Černovice </t>
  </si>
  <si>
    <t xml:space="preserve">            Nemocnice Nové Město na Mor.</t>
  </si>
  <si>
    <t xml:space="preserve">3311 - Divadelní činnost </t>
  </si>
  <si>
    <t>z toho: Horácké divadlo</t>
  </si>
  <si>
    <t>3315 - Činnosti muzeí a galerií</t>
  </si>
  <si>
    <t>z toho: Muzeum Jihlava</t>
  </si>
  <si>
    <t xml:space="preserve">           Nemocnice Jihlava</t>
  </si>
  <si>
    <t>z toho: Nemocnice Havlíčův Brod</t>
  </si>
  <si>
    <t>Kultura</t>
  </si>
  <si>
    <t>60128097</t>
  </si>
  <si>
    <t xml:space="preserve">            Nemocnice Jihlava</t>
  </si>
  <si>
    <t>z toho: Nemocnice Havlíčkův Brod</t>
  </si>
  <si>
    <t>00179540</t>
  </si>
  <si>
    <t>00090638</t>
  </si>
  <si>
    <t>00842001</t>
  </si>
  <si>
    <t>Kultura celkem</t>
  </si>
  <si>
    <t xml:space="preserve">           Domov pro seniory Velké Meziříčí</t>
  </si>
  <si>
    <t>provozní dotace - opravy a údržba movitého majetku, nákup drobného majetku</t>
  </si>
  <si>
    <t>posílení provozních prostředků školy</t>
  </si>
  <si>
    <t>nákup knih do žákovské knihovny</t>
  </si>
  <si>
    <t>VOŠ a OA Chotěboř, Na Valech 690, Chotěboř</t>
  </si>
  <si>
    <t>posílení provozních prostředků - větrání v šatně</t>
  </si>
  <si>
    <t>dofinancování projektu Fondu Vysočina</t>
  </si>
  <si>
    <t>nákup učebních pomůcek</t>
  </si>
  <si>
    <t>posílení provozních nákladů</t>
  </si>
  <si>
    <t>nákup materiálu pro výuku v odborném výcviku</t>
  </si>
  <si>
    <t>opravy v budově školy , DM a ŠJ</t>
  </si>
  <si>
    <t>posílení IF - v roce 2008 technické zhodnocení Kubišova 1214, Třebíč</t>
  </si>
  <si>
    <t>posílení IF - v roce 2008 bude zakoupen přepravník pro koně</t>
  </si>
  <si>
    <t>nákup materiálu pro výuku</t>
  </si>
  <si>
    <t>nákup učebních pomůcek, materiálu na odborný výcvik,opravy</t>
  </si>
  <si>
    <t>vybavení učeben</t>
  </si>
  <si>
    <t>vybavení dílen</t>
  </si>
  <si>
    <t>nákup inventáře</t>
  </si>
  <si>
    <t>Akademie - VOŠ, Gymnázium a SOŠUP Světlá nad Sázavou, Sázavská 547, Světlá/Sáz.</t>
  </si>
  <si>
    <t>úhrada zvýšených nákladů na el. energii a vodu</t>
  </si>
  <si>
    <t>Střední škola řemesel a služeb, Hornoměstská 35, Velké Meziříčí</t>
  </si>
  <si>
    <t>posílení provozních prostředků - nákup DDHM majetku</t>
  </si>
  <si>
    <t>Střední škola automobilní Jihlava, Školní 1a, Jihlava</t>
  </si>
  <si>
    <t>úhrada nákladů spotřeby výukového materiálu</t>
  </si>
  <si>
    <t>Střední škola stavební Jihlava, Žižkova 20, Jihlava</t>
  </si>
  <si>
    <t>SŠ Kamenice nad Lipou, Masarykova 410, Kamenice nad Lipou</t>
  </si>
  <si>
    <t>vybavení dílen opravářů a automechaniků</t>
  </si>
  <si>
    <t>Obchodní akademie a Hotelová škola Havl. Brod, Bratříků 851, Havl.Brod</t>
  </si>
  <si>
    <t>dofinancování nákupu DDHM</t>
  </si>
  <si>
    <t>Střední škola Pelhřimov, Friedova 1469, Pelhřimov</t>
  </si>
  <si>
    <t>SOU technické Chotěboř, Žižkova 1501, Chotěboř</t>
  </si>
  <si>
    <t>vybavení učebny obor mechanik elektronik</t>
  </si>
  <si>
    <t xml:space="preserve">opravy v budově školy </t>
  </si>
  <si>
    <t>oprava a údržba svěřeného majetku</t>
  </si>
  <si>
    <t>invenstiční dotace - dofinancování nákupu auta</t>
  </si>
  <si>
    <t>Dětský domov, Budkov 1, Budkov</t>
  </si>
  <si>
    <t>opravy omítky</t>
  </si>
  <si>
    <t>Dětský domov, Rovečné 40, Rovečné</t>
  </si>
  <si>
    <t>posílení IF - v r.2008 oprava vstup.schodiště školy a ochozový chodník</t>
  </si>
  <si>
    <t>Gymnázium Ot. Březiny a SOŠ Telč, Hradecká 235</t>
  </si>
  <si>
    <t>Střední škola stavební Třebíč, Kubišova 1214/9</t>
  </si>
  <si>
    <t>VOŠ a SOŠ zem. - technická Bystřice/Pern., Dr. Veselého 343</t>
  </si>
  <si>
    <t>SPŠ stavební ak. St. Bechyně, Havlíčkův Brod, Jihlavská 628, Havl. Brod</t>
  </si>
  <si>
    <t>SŠ technická Jihlava,  Polenská 2, Jihlava</t>
  </si>
  <si>
    <t>Střední odborná škola Nové Město na Moravě, Bělisko 296</t>
  </si>
  <si>
    <t>Domov mládeže a Školní jídelna Jihlava, Žižkova 58</t>
  </si>
  <si>
    <t>DDM, Žďár nad Sázavou, Dolní 3</t>
  </si>
  <si>
    <t>4322 - Ústavy péče pro mládež</t>
  </si>
  <si>
    <t>Dětský domov, Jemnice, Třešňová 748</t>
  </si>
  <si>
    <t>Akademie - VOŠ, Gymnázium a SOŠUP Světlá nad Sázavou, Sázavská 547</t>
  </si>
  <si>
    <t>00055450</t>
  </si>
  <si>
    <t>00056260</t>
  </si>
  <si>
    <t>47443014</t>
  </si>
  <si>
    <t>48897558</t>
  </si>
  <si>
    <t>3421 -  Využití volného času dětí a mládeže</t>
  </si>
  <si>
    <t>Návrh na úpravu rozpočtu kraje Vysočina na rok 2008</t>
  </si>
  <si>
    <t>Návrh na úpravu rozpočtu kraje na rok 2008</t>
  </si>
  <si>
    <t>z toho: Galerie výtvarného umění Havlíčkův Brod</t>
  </si>
  <si>
    <t xml:space="preserve">           Oblastní galerie Vysočiny Jihlava</t>
  </si>
  <si>
    <t xml:space="preserve">           Domov pro seniory Mitrov</t>
  </si>
  <si>
    <t xml:space="preserve">           Ústav sociální péče Zboží</t>
  </si>
  <si>
    <t>z toho: Diagnostický ústav sociální péče Černovice</t>
  </si>
  <si>
    <t>z toho: Ústav sociální péče Zboží</t>
  </si>
  <si>
    <t xml:space="preserve">           Nemocnice Pelhřimov</t>
  </si>
  <si>
    <t xml:space="preserve">            Oblastní galerie Vysočiny Jihlava</t>
  </si>
  <si>
    <t>13582143</t>
  </si>
  <si>
    <t>00094854</t>
  </si>
  <si>
    <t>z toho: ÚSP Zboží</t>
  </si>
  <si>
    <t>71184449</t>
  </si>
  <si>
    <t xml:space="preserve">           Diagnostický ústav sociální péče Černovice</t>
  </si>
  <si>
    <t>z toho: Oblastní galerie Vysočiny Jihlava</t>
  </si>
  <si>
    <t>příspěvek na provoz - čistící a úklidové prostředky</t>
  </si>
  <si>
    <t>inv.dotace - rypadlo nakladač, tel.ústředna, čelní šíp.radlice, mycí zařízení</t>
  </si>
  <si>
    <t>investiční dotace - opravy nemovitého majetku</t>
  </si>
  <si>
    <t>příspěvek na provoz - nákup materiálu</t>
  </si>
  <si>
    <t>příspěvek na provoz - nákup rehabilitačních pomůcek</t>
  </si>
  <si>
    <t>příspěvek na provoz - nákup drobného majetku a opravy a údržba majetku</t>
  </si>
  <si>
    <t>příspěvek na provoz - opravy a údržba majetku</t>
  </si>
  <si>
    <t xml:space="preserve"> z toho: Nemocnice Jihlava</t>
  </si>
  <si>
    <t>příspěvek na provoz - drobné opravy</t>
  </si>
  <si>
    <t>příspěvek na provoz - nákup materiálu pro údržbu silnic, nákup ručního nářadí</t>
  </si>
  <si>
    <t xml:space="preserve">           Nemocnice Nové Město na Mor.</t>
  </si>
  <si>
    <r>
      <t>Gymnázium, SOŠ a VOŠ  Ledeč nad Sázavou, Husovo nám. 1</t>
    </r>
    <r>
      <rPr>
        <sz val="12"/>
        <color indexed="8"/>
        <rFont val="Arial CE"/>
        <family val="2"/>
      </rPr>
      <t>, Ledeč nad Sázavou</t>
    </r>
  </si>
  <si>
    <r>
      <t>Gymnázium Ot. Březiny a SOŠ Telč</t>
    </r>
    <r>
      <rPr>
        <sz val="12"/>
        <color indexed="8"/>
        <rFont val="Arial CE"/>
        <family val="2"/>
      </rPr>
      <t>,</t>
    </r>
    <r>
      <rPr>
        <sz val="12"/>
        <color indexed="8"/>
        <rFont val="Arial CE"/>
        <family val="0"/>
      </rPr>
      <t xml:space="preserve"> </t>
    </r>
    <r>
      <rPr>
        <sz val="12"/>
        <color indexed="8"/>
        <rFont val="Arial CE"/>
        <family val="2"/>
      </rPr>
      <t>Hradecká 235, Telč</t>
    </r>
  </si>
  <si>
    <r>
      <t>SPŠ, Jihlava, tř.Legionářů 3</t>
    </r>
    <r>
      <rPr>
        <sz val="12"/>
        <color indexed="8"/>
        <rFont val="Arial CE"/>
        <family val="2"/>
      </rPr>
      <t>, Jihlava</t>
    </r>
  </si>
  <si>
    <r>
      <t xml:space="preserve">SPŠ stavební ak. St. Bechyně, Havlíčkův Brod, </t>
    </r>
    <r>
      <rPr>
        <sz val="12"/>
        <color indexed="8"/>
        <rFont val="Arial"/>
        <family val="2"/>
      </rPr>
      <t>Jihlavská</t>
    </r>
    <r>
      <rPr>
        <sz val="12"/>
        <color indexed="8"/>
        <rFont val="Arial"/>
        <family val="0"/>
      </rPr>
      <t xml:space="preserve"> 628, Havl. Brod</t>
    </r>
  </si>
  <si>
    <r>
      <t>Střední uměleckoprůmyslová škola Jihlava - Helenín, Hálkova 42</t>
    </r>
    <r>
      <rPr>
        <sz val="12"/>
        <color indexed="8"/>
        <rFont val="Arial CE"/>
        <family val="2"/>
      </rPr>
      <t>, Jihlava</t>
    </r>
    <r>
      <rPr>
        <sz val="12"/>
        <color indexed="8"/>
        <rFont val="Arial CE"/>
        <family val="0"/>
      </rPr>
      <t xml:space="preserve"> </t>
    </r>
  </si>
  <si>
    <r>
      <t>Česká zemědělská akademie v Humpolci, střední škola, Školní 764</t>
    </r>
    <r>
      <rPr>
        <sz val="12"/>
        <color indexed="8"/>
        <rFont val="Arial CE"/>
        <family val="2"/>
      </rPr>
      <t>, Humpolec</t>
    </r>
  </si>
  <si>
    <r>
      <t>Střední průmyslová škola Třebíč, Manželů Curieových 734</t>
    </r>
    <r>
      <rPr>
        <sz val="12"/>
        <color indexed="8"/>
        <rFont val="Arial CE"/>
        <family val="2"/>
      </rPr>
      <t>, Třebíč</t>
    </r>
  </si>
  <si>
    <r>
      <t>VOŠ a SPŠ Žďár nad Sázavou, Studentská 1</t>
    </r>
    <r>
      <rPr>
        <sz val="12"/>
        <color indexed="8"/>
        <rFont val="Arial CE"/>
        <family val="2"/>
      </rPr>
      <t>, Žďár nad Sázavou</t>
    </r>
  </si>
  <si>
    <r>
      <t>Hotelová škola Světlá a OA Velké Meziříčí, U Světlé 36</t>
    </r>
    <r>
      <rPr>
        <sz val="12"/>
        <color indexed="8"/>
        <rFont val="Arial CE"/>
        <family val="2"/>
      </rPr>
      <t>, Velké Meziřičí</t>
    </r>
  </si>
  <si>
    <r>
      <t>Střední škola stavební Třebíč, Kubišova 1214</t>
    </r>
    <r>
      <rPr>
        <sz val="12"/>
        <color indexed="8"/>
        <rFont val="Arial CE"/>
        <family val="2"/>
      </rPr>
      <t>/9, Třebíč</t>
    </r>
  </si>
  <si>
    <r>
      <t>VOŠ a SŠ veterinární, zemědělská a zdravotnická Třebíč, Žižkova 505</t>
    </r>
    <r>
      <rPr>
        <sz val="12"/>
        <color indexed="8"/>
        <rFont val="Arial CE"/>
        <family val="2"/>
      </rPr>
      <t>, Třebíč</t>
    </r>
  </si>
  <si>
    <r>
      <t xml:space="preserve">VOŠ a SOŠ zem- </t>
    </r>
    <r>
      <rPr>
        <sz val="12"/>
        <color indexed="8"/>
        <rFont val="Arial CE"/>
        <family val="0"/>
      </rPr>
      <t>technická Bystřice/Pern., Dr. Veselého 343</t>
    </r>
    <r>
      <rPr>
        <sz val="12"/>
        <color indexed="8"/>
        <rFont val="Arial CE"/>
        <family val="2"/>
      </rPr>
      <t>, Bystřice nad Pern.</t>
    </r>
  </si>
  <si>
    <r>
      <t>SŠ řemesel a služeb Mor. Budějovice, Tovačovského sady 79</t>
    </r>
    <r>
      <rPr>
        <sz val="12"/>
        <color indexed="8"/>
        <rFont val="Arial CE"/>
        <family val="2"/>
      </rPr>
      <t>, Mor. Budějovice</t>
    </r>
  </si>
  <si>
    <r>
      <t>SŠ technická Žďár nad Sázavou, Strojírenská 6</t>
    </r>
    <r>
      <rPr>
        <sz val="12"/>
        <color indexed="8"/>
        <rFont val="Arial CE"/>
        <family val="2"/>
      </rPr>
      <t>, Žďár nad Sázavou</t>
    </r>
  </si>
  <si>
    <r>
      <t>Střední škola obchodu a služeb Jihlava, K. Světlé 2</t>
    </r>
    <r>
      <rPr>
        <sz val="12"/>
        <color indexed="8"/>
        <rFont val="Arial CE"/>
        <family val="2"/>
      </rPr>
      <t>, Jihlava</t>
    </r>
  </si>
  <si>
    <r>
      <t>SŠ technická</t>
    </r>
    <r>
      <rPr>
        <sz val="12"/>
        <color indexed="8"/>
        <rFont val="Arial CE"/>
        <family val="2"/>
      </rPr>
      <t xml:space="preserve"> Jihlava</t>
    </r>
    <r>
      <rPr>
        <sz val="12"/>
        <color indexed="8"/>
        <rFont val="Arial CE"/>
        <family val="0"/>
      </rPr>
      <t>,  Polenská 2, Jihlava</t>
    </r>
  </si>
  <si>
    <r>
      <t>Střední odborná škola Nové Město na Moravě</t>
    </r>
    <r>
      <rPr>
        <sz val="12"/>
        <color indexed="8"/>
        <rFont val="Arial CE"/>
        <family val="2"/>
      </rPr>
      <t>, Bělisko 295, Nové Město na Moravě</t>
    </r>
  </si>
  <si>
    <r>
      <t>SŠ řemesel Třebíč, Demlova 890</t>
    </r>
    <r>
      <rPr>
        <sz val="12"/>
        <color indexed="8"/>
        <rFont val="Arial CE"/>
        <family val="2"/>
      </rPr>
      <t>, Třebíč</t>
    </r>
  </si>
  <si>
    <r>
      <t>Domov mládeže a Školní jídelna Jihlava, Žižkova 58</t>
    </r>
    <r>
      <rPr>
        <sz val="12"/>
        <color indexed="8"/>
        <rFont val="Arial CE"/>
        <family val="2"/>
      </rPr>
      <t>, Jihlava</t>
    </r>
  </si>
  <si>
    <r>
      <t>Domov mládeže a Školní jídelna Pelhřimov, Friedova 1464</t>
    </r>
    <r>
      <rPr>
        <sz val="12"/>
        <color indexed="8"/>
        <rFont val="Arial CE"/>
        <family val="2"/>
      </rPr>
      <t>, Pelhřimov</t>
    </r>
  </si>
  <si>
    <r>
      <t>DDM, Žďár nad Sázavou, Dolní 3</t>
    </r>
    <r>
      <rPr>
        <sz val="12"/>
        <color indexed="8"/>
        <rFont val="Arial"/>
        <family val="2"/>
      </rPr>
      <t>, Žďár nad Sázavou</t>
    </r>
  </si>
  <si>
    <r>
      <t>Dětský domov, Jemnice, Třešňová 748</t>
    </r>
    <r>
      <rPr>
        <sz val="12"/>
        <color indexed="8"/>
        <rFont val="Arial"/>
        <family val="2"/>
      </rPr>
      <t>, Jemnice</t>
    </r>
  </si>
  <si>
    <t>RK-36-2008-19, př. 3</t>
  </si>
  <si>
    <t>RK-36-2008-19, př. 1</t>
  </si>
  <si>
    <t>RK-36-2008-19,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</si>
</sst>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9"/>
      <name val="Arial CE"/>
      <family val="0"/>
    </font>
    <font>
      <b/>
      <sz val="12"/>
      <color indexed="10"/>
      <name val="Arial CE"/>
      <family val="2"/>
    </font>
    <font>
      <sz val="12"/>
      <color indexed="8"/>
      <name val="Arial CE"/>
      <family val="2"/>
    </font>
    <font>
      <sz val="12"/>
      <color indexed="8"/>
      <name val="Arial"/>
      <family val="0"/>
    </font>
    <font>
      <sz val="12"/>
      <name val="Arial"/>
      <family val="2"/>
    </font>
    <font>
      <b/>
      <sz val="10"/>
      <color indexed="55"/>
      <name val="Arial CE"/>
      <family val="2"/>
    </font>
    <font>
      <sz val="10"/>
      <color indexed="55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 CE"/>
      <family val="0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5" fillId="0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2" borderId="2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4" fontId="0" fillId="3" borderId="0" xfId="0" applyNumberFormat="1" applyFill="1" applyAlignment="1">
      <alignment/>
    </xf>
    <xf numFmtId="4" fontId="1" fillId="0" borderId="23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5" fillId="2" borderId="23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5" fillId="2" borderId="25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4" fontId="6" fillId="0" borderId="27" xfId="0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5" fillId="2" borderId="28" xfId="0" applyNumberFormat="1" applyFont="1" applyFill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4" fontId="5" fillId="0" borderId="27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2" borderId="26" xfId="0" applyNumberFormat="1" applyFont="1" applyFill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4" fontId="1" fillId="0" borderId="29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4" fontId="5" fillId="2" borderId="16" xfId="0" applyNumberFormat="1" applyFont="1" applyFill="1" applyBorder="1" applyAlignment="1">
      <alignment horizontal="right" vertical="center" wrapText="1"/>
    </xf>
    <xf numFmtId="4" fontId="5" fillId="2" borderId="27" xfId="0" applyNumberFormat="1" applyFont="1" applyFill="1" applyBorder="1" applyAlignment="1">
      <alignment horizontal="right" vertical="center" wrapText="1"/>
    </xf>
    <xf numFmtId="4" fontId="5" fillId="2" borderId="31" xfId="0" applyNumberFormat="1" applyFont="1" applyFill="1" applyBorder="1" applyAlignment="1">
      <alignment horizontal="right" vertical="center" wrapText="1"/>
    </xf>
    <xf numFmtId="4" fontId="0" fillId="0" borderId="30" xfId="0" applyNumberFormat="1" applyFont="1" applyBorder="1" applyAlignment="1">
      <alignment/>
    </xf>
    <xf numFmtId="4" fontId="0" fillId="0" borderId="30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/>
    </xf>
    <xf numFmtId="4" fontId="5" fillId="0" borderId="30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3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/>
    </xf>
    <xf numFmtId="4" fontId="14" fillId="0" borderId="35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0" fontId="8" fillId="0" borderId="27" xfId="0" applyFont="1" applyFill="1" applyBorder="1" applyAlignment="1">
      <alignment wrapText="1"/>
    </xf>
    <xf numFmtId="0" fontId="8" fillId="0" borderId="32" xfId="0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14" fillId="0" borderId="38" xfId="0" applyNumberFormat="1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8" fillId="0" borderId="2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5" fillId="0" borderId="27" xfId="0" applyFont="1" applyFill="1" applyBorder="1" applyAlignment="1">
      <alignment wrapText="1"/>
    </xf>
    <xf numFmtId="4" fontId="14" fillId="0" borderId="38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4" fontId="8" fillId="0" borderId="39" xfId="0" applyNumberFormat="1" applyFont="1" applyFill="1" applyBorder="1" applyAlignment="1">
      <alignment/>
    </xf>
    <xf numFmtId="0" fontId="15" fillId="0" borderId="20" xfId="0" applyFont="1" applyBorder="1" applyAlignment="1">
      <alignment/>
    </xf>
    <xf numFmtId="4" fontId="8" fillId="0" borderId="38" xfId="0" applyNumberFormat="1" applyFont="1" applyBorder="1" applyAlignment="1">
      <alignment/>
    </xf>
    <xf numFmtId="4" fontId="8" fillId="3" borderId="8" xfId="20" applyNumberFormat="1" applyFont="1" applyFill="1" applyBorder="1">
      <alignment/>
      <protection/>
    </xf>
    <xf numFmtId="0" fontId="15" fillId="0" borderId="40" xfId="0" applyFont="1" applyBorder="1" applyAlignment="1">
      <alignment/>
    </xf>
    <xf numFmtId="4" fontId="8" fillId="0" borderId="36" xfId="0" applyNumberFormat="1" applyFont="1" applyBorder="1" applyAlignment="1">
      <alignment/>
    </xf>
    <xf numFmtId="4" fontId="8" fillId="0" borderId="31" xfId="20" applyNumberFormat="1" applyFont="1" applyBorder="1">
      <alignment/>
      <protection/>
    </xf>
    <xf numFmtId="0" fontId="15" fillId="0" borderId="40" xfId="20" applyFont="1" applyBorder="1">
      <alignment/>
      <protection/>
    </xf>
    <xf numFmtId="0" fontId="8" fillId="0" borderId="31" xfId="0" applyFont="1" applyBorder="1" applyAlignment="1">
      <alignment/>
    </xf>
    <xf numFmtId="4" fontId="8" fillId="3" borderId="31" xfId="20" applyNumberFormat="1" applyFont="1" applyFill="1" applyBorder="1">
      <alignment/>
      <protection/>
    </xf>
    <xf numFmtId="4" fontId="15" fillId="0" borderId="31" xfId="20" applyNumberFormat="1" applyFont="1" applyBorder="1">
      <alignment/>
      <protection/>
    </xf>
    <xf numFmtId="0" fontId="16" fillId="0" borderId="40" xfId="20" applyFont="1" applyBorder="1">
      <alignment/>
      <protection/>
    </xf>
    <xf numFmtId="4" fontId="17" fillId="0" borderId="31" xfId="20" applyNumberFormat="1" applyFont="1" applyBorder="1">
      <alignment/>
      <protection/>
    </xf>
    <xf numFmtId="0" fontId="15" fillId="3" borderId="40" xfId="0" applyFont="1" applyFill="1" applyBorder="1" applyAlignment="1">
      <alignment/>
    </xf>
    <xf numFmtId="4" fontId="8" fillId="3" borderId="36" xfId="0" applyNumberFormat="1" applyFont="1" applyFill="1" applyBorder="1" applyAlignment="1">
      <alignment/>
    </xf>
    <xf numFmtId="0" fontId="8" fillId="3" borderId="31" xfId="20" applyFont="1" applyFill="1" applyBorder="1" applyAlignment="1">
      <alignment wrapText="1"/>
      <protection/>
    </xf>
    <xf numFmtId="0" fontId="15" fillId="0" borderId="40" xfId="0" applyFont="1" applyFill="1" applyBorder="1" applyAlignment="1">
      <alignment/>
    </xf>
    <xf numFmtId="0" fontId="15" fillId="0" borderId="40" xfId="0" applyFont="1" applyBorder="1" applyAlignment="1">
      <alignment/>
    </xf>
    <xf numFmtId="4" fontId="17" fillId="0" borderId="31" xfId="20" applyNumberFormat="1" applyFont="1" applyBorder="1" applyAlignment="1">
      <alignment wrapText="1"/>
      <protection/>
    </xf>
    <xf numFmtId="4" fontId="8" fillId="3" borderId="36" xfId="0" applyNumberFormat="1" applyFont="1" applyFill="1" applyBorder="1" applyAlignment="1">
      <alignment/>
    </xf>
    <xf numFmtId="0" fontId="16" fillId="0" borderId="40" xfId="20" applyFont="1" applyBorder="1">
      <alignment/>
      <protection/>
    </xf>
    <xf numFmtId="4" fontId="15" fillId="3" borderId="31" xfId="20" applyNumberFormat="1" applyFont="1" applyFill="1" applyBorder="1">
      <alignment/>
      <protection/>
    </xf>
    <xf numFmtId="0" fontId="16" fillId="3" borderId="40" xfId="20" applyFont="1" applyFill="1" applyBorder="1">
      <alignment/>
      <protection/>
    </xf>
    <xf numFmtId="4" fontId="17" fillId="3" borderId="31" xfId="20" applyNumberFormat="1" applyFont="1" applyFill="1" applyBorder="1">
      <alignment/>
      <protection/>
    </xf>
    <xf numFmtId="4" fontId="8" fillId="3" borderId="31" xfId="20" applyNumberFormat="1" applyFont="1" applyFill="1" applyBorder="1" applyAlignment="1">
      <alignment wrapText="1"/>
      <protection/>
    </xf>
    <xf numFmtId="0" fontId="15" fillId="0" borderId="41" xfId="20" applyFont="1" applyBorder="1">
      <alignment/>
      <protection/>
    </xf>
    <xf numFmtId="4" fontId="8" fillId="0" borderId="42" xfId="0" applyNumberFormat="1" applyFont="1" applyBorder="1" applyAlignment="1">
      <alignment/>
    </xf>
    <xf numFmtId="0" fontId="8" fillId="0" borderId="43" xfId="20" applyFont="1" applyBorder="1" applyAlignment="1">
      <alignment wrapText="1"/>
      <protection/>
    </xf>
    <xf numFmtId="0" fontId="2" fillId="2" borderId="44" xfId="0" applyFont="1" applyFill="1" applyBorder="1" applyAlignment="1">
      <alignment/>
    </xf>
    <xf numFmtId="4" fontId="14" fillId="2" borderId="42" xfId="0" applyNumberFormat="1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1" fillId="2" borderId="10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top"/>
    </xf>
    <xf numFmtId="0" fontId="1" fillId="2" borderId="33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4" fontId="5" fillId="2" borderId="33" xfId="0" applyNumberFormat="1" applyFont="1" applyFill="1" applyBorder="1" applyAlignment="1">
      <alignment horizontal="right"/>
    </xf>
    <xf numFmtId="4" fontId="5" fillId="2" borderId="31" xfId="0" applyNumberFormat="1" applyFont="1" applyFill="1" applyBorder="1" applyAlignment="1">
      <alignment horizontal="right"/>
    </xf>
    <xf numFmtId="4" fontId="5" fillId="2" borderId="2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" fontId="5" fillId="0" borderId="33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/>
    </xf>
    <xf numFmtId="4" fontId="5" fillId="0" borderId="25" xfId="0" applyNumberFormat="1" applyFont="1" applyBorder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0" fillId="0" borderId="33" xfId="0" applyFont="1" applyBorder="1" applyAlignment="1">
      <alignment horizontal="left"/>
    </xf>
    <xf numFmtId="49" fontId="0" fillId="0" borderId="29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0" fillId="0" borderId="46" xfId="0" applyFont="1" applyBorder="1" applyAlignment="1">
      <alignment horizontal="left"/>
    </xf>
    <xf numFmtId="49" fontId="0" fillId="0" borderId="47" xfId="0" applyNumberFormat="1" applyFont="1" applyBorder="1" applyAlignment="1">
      <alignment horizontal="center"/>
    </xf>
    <xf numFmtId="4" fontId="0" fillId="0" borderId="46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1" fillId="2" borderId="9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4" fontId="5" fillId="2" borderId="8" xfId="0" applyNumberFormat="1" applyFont="1" applyFill="1" applyBorder="1" applyAlignment="1">
      <alignment/>
    </xf>
    <xf numFmtId="4" fontId="5" fillId="2" borderId="19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4" fontId="0" fillId="0" borderId="31" xfId="0" applyNumberFormat="1" applyFont="1" applyBorder="1" applyAlignment="1">
      <alignment/>
    </xf>
    <xf numFmtId="0" fontId="0" fillId="0" borderId="46" xfId="0" applyFont="1" applyBorder="1" applyAlignment="1">
      <alignment horizontal="center"/>
    </xf>
    <xf numFmtId="4" fontId="0" fillId="0" borderId="46" xfId="0" applyNumberFormat="1" applyFont="1" applyBorder="1" applyAlignment="1">
      <alignment horizontal="center"/>
    </xf>
    <xf numFmtId="4" fontId="0" fillId="0" borderId="47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5" fillId="2" borderId="18" xfId="0" applyNumberFormat="1" applyFont="1" applyFill="1" applyBorder="1" applyAlignment="1">
      <alignment/>
    </xf>
    <xf numFmtId="4" fontId="5" fillId="2" borderId="48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/>
    </xf>
    <xf numFmtId="0" fontId="1" fillId="0" borderId="30" xfId="0" applyFont="1" applyBorder="1" applyAlignment="1">
      <alignment horizontal="center"/>
    </xf>
    <xf numFmtId="4" fontId="5" fillId="0" borderId="31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9" fontId="0" fillId="0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left"/>
    </xf>
    <xf numFmtId="49" fontId="0" fillId="0" borderId="5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" fontId="0" fillId="0" borderId="32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1" fillId="2" borderId="34" xfId="0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right"/>
    </xf>
    <xf numFmtId="4" fontId="5" fillId="2" borderId="19" xfId="0" applyNumberFormat="1" applyFont="1" applyFill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top" wrapText="1"/>
    </xf>
    <xf numFmtId="0" fontId="18" fillId="2" borderId="49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1" fillId="3" borderId="3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 horizontal="center"/>
    </xf>
    <xf numFmtId="4" fontId="9" fillId="0" borderId="30" xfId="0" applyNumberFormat="1" applyFont="1" applyBorder="1" applyAlignment="1">
      <alignment/>
    </xf>
    <xf numFmtId="4" fontId="9" fillId="0" borderId="31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0" xfId="20" applyFont="1" applyBorder="1">
      <alignment/>
      <protection/>
    </xf>
    <xf numFmtId="0" fontId="0" fillId="0" borderId="31" xfId="0" applyFont="1" applyBorder="1" applyAlignment="1">
      <alignment horizontal="center"/>
    </xf>
    <xf numFmtId="4" fontId="9" fillId="0" borderId="30" xfId="0" applyNumberFormat="1" applyFont="1" applyBorder="1" applyAlignment="1">
      <alignment horizontal="right"/>
    </xf>
    <xf numFmtId="4" fontId="9" fillId="0" borderId="3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9" fillId="0" borderId="30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4" fontId="0" fillId="0" borderId="33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40" xfId="20" applyFont="1" applyBorder="1">
      <alignment/>
      <protection/>
    </xf>
    <xf numFmtId="0" fontId="20" fillId="0" borderId="30" xfId="20" applyFont="1" applyBorder="1">
      <alignment/>
      <protection/>
    </xf>
    <xf numFmtId="0" fontId="9" fillId="0" borderId="33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/>
    </xf>
    <xf numFmtId="0" fontId="9" fillId="0" borderId="33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12" fillId="0" borderId="40" xfId="20" applyFont="1" applyBorder="1">
      <alignment/>
      <protection/>
    </xf>
    <xf numFmtId="0" fontId="12" fillId="3" borderId="40" xfId="20" applyFont="1" applyFill="1" applyBorder="1">
      <alignment/>
      <protection/>
    </xf>
    <xf numFmtId="4" fontId="5" fillId="0" borderId="31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4" fontId="5" fillId="0" borderId="32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0" fillId="2" borderId="50" xfId="0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4" fontId="5" fillId="2" borderId="46" xfId="0" applyNumberFormat="1" applyFont="1" applyFill="1" applyBorder="1" applyAlignment="1">
      <alignment horizontal="right"/>
    </xf>
    <xf numFmtId="4" fontId="5" fillId="2" borderId="50" xfId="0" applyNumberFormat="1" applyFon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4" fontId="5" fillId="2" borderId="26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43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right"/>
    </xf>
    <xf numFmtId="4" fontId="5" fillId="2" borderId="20" xfId="0" applyNumberFormat="1" applyFont="1" applyFill="1" applyBorder="1" applyAlignment="1">
      <alignment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4" fontId="0" fillId="0" borderId="53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4" fontId="0" fillId="0" borderId="52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5" fillId="2" borderId="6" xfId="0" applyNumberFormat="1" applyFont="1" applyFill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center" vertical="top"/>
    </xf>
    <xf numFmtId="49" fontId="0" fillId="3" borderId="31" xfId="0" applyNumberFormat="1" applyFont="1" applyFill="1" applyBorder="1" applyAlignment="1">
      <alignment horizontal="center"/>
    </xf>
    <xf numFmtId="4" fontId="5" fillId="3" borderId="30" xfId="0" applyNumberFormat="1" applyFont="1" applyFill="1" applyBorder="1" applyAlignment="1">
      <alignment horizontal="right"/>
    </xf>
    <xf numFmtId="4" fontId="5" fillId="3" borderId="31" xfId="0" applyNumberFormat="1" applyFont="1" applyFill="1" applyBorder="1" applyAlignment="1">
      <alignment horizontal="right"/>
    </xf>
    <xf numFmtId="4" fontId="0" fillId="0" borderId="56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11" xfId="0" applyFont="1" applyFill="1" applyBorder="1" applyAlignment="1">
      <alignment horizontal="center"/>
    </xf>
    <xf numFmtId="4" fontId="5" fillId="0" borderId="56" xfId="0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16" xfId="0" applyFont="1" applyBorder="1" applyAlignment="1">
      <alignment/>
    </xf>
    <xf numFmtId="0" fontId="0" fillId="2" borderId="57" xfId="0" applyFont="1" applyFill="1" applyBorder="1" applyAlignment="1">
      <alignment horizontal="center" vertical="center" wrapText="1"/>
    </xf>
    <xf numFmtId="4" fontId="5" fillId="2" borderId="58" xfId="0" applyNumberFormat="1" applyFont="1" applyFill="1" applyBorder="1" applyAlignment="1">
      <alignment horizontal="right" vertical="center"/>
    </xf>
    <xf numFmtId="4" fontId="5" fillId="2" borderId="5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" fillId="2" borderId="58" xfId="0" applyFont="1" applyFill="1" applyBorder="1" applyAlignment="1">
      <alignment/>
    </xf>
    <xf numFmtId="0" fontId="1" fillId="2" borderId="59" xfId="0" applyFont="1" applyFill="1" applyBorder="1" applyAlignment="1">
      <alignment/>
    </xf>
    <xf numFmtId="0" fontId="0" fillId="2" borderId="59" xfId="0" applyFont="1" applyFill="1" applyBorder="1" applyAlignment="1">
      <alignment horizontal="center"/>
    </xf>
    <xf numFmtId="4" fontId="1" fillId="2" borderId="58" xfId="0" applyNumberFormat="1" applyFont="1" applyFill="1" applyBorder="1" applyAlignment="1">
      <alignment/>
    </xf>
    <xf numFmtId="4" fontId="1" fillId="2" borderId="57" xfId="0" applyNumberFormat="1" applyFont="1" applyFill="1" applyBorder="1" applyAlignment="1">
      <alignment/>
    </xf>
    <xf numFmtId="4" fontId="1" fillId="2" borderId="60" xfId="0" applyNumberFormat="1" applyFont="1" applyFill="1" applyBorder="1" applyAlignment="1">
      <alignment/>
    </xf>
    <xf numFmtId="0" fontId="8" fillId="0" borderId="53" xfId="0" applyFont="1" applyFill="1" applyBorder="1" applyAlignment="1">
      <alignment vertical="center" wrapText="1"/>
    </xf>
    <xf numFmtId="4" fontId="8" fillId="0" borderId="42" xfId="0" applyNumberFormat="1" applyFont="1" applyFill="1" applyBorder="1" applyAlignment="1">
      <alignment vertical="center"/>
    </xf>
    <xf numFmtId="0" fontId="8" fillId="0" borderId="54" xfId="0" applyFont="1" applyFill="1" applyBorder="1" applyAlignment="1">
      <alignment wrapText="1"/>
    </xf>
    <xf numFmtId="0" fontId="22" fillId="2" borderId="35" xfId="0" applyFont="1" applyFill="1" applyBorder="1" applyAlignment="1">
      <alignment horizontal="center"/>
    </xf>
    <xf numFmtId="0" fontId="22" fillId="2" borderId="61" xfId="0" applyFont="1" applyFill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0" fontId="1" fillId="2" borderId="41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" fontId="5" fillId="2" borderId="50" xfId="0" applyNumberFormat="1" applyFont="1" applyFill="1" applyBorder="1" applyAlignment="1">
      <alignment horizontal="right" vertical="center"/>
    </xf>
    <xf numFmtId="4" fontId="5" fillId="2" borderId="51" xfId="0" applyNumberFormat="1" applyFont="1" applyFill="1" applyBorder="1" applyAlignment="1">
      <alignment horizontal="righ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left" vertical="center"/>
    </xf>
    <xf numFmtId="4" fontId="5" fillId="2" borderId="17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5" fillId="2" borderId="34" xfId="0" applyNumberFormat="1" applyFont="1" applyFill="1" applyBorder="1" applyAlignment="1">
      <alignment horizontal="right" vertical="center"/>
    </xf>
    <xf numFmtId="4" fontId="5" fillId="2" borderId="44" xfId="0" applyNumberFormat="1" applyFont="1" applyFill="1" applyBorder="1" applyAlignment="1">
      <alignment horizontal="right" vertical="center"/>
    </xf>
    <xf numFmtId="4" fontId="5" fillId="2" borderId="62" xfId="0" applyNumberFormat="1" applyFont="1" applyFill="1" applyBorder="1" applyAlignment="1">
      <alignment horizontal="right" vertical="center"/>
    </xf>
    <xf numFmtId="4" fontId="5" fillId="2" borderId="63" xfId="0" applyNumberFormat="1" applyFont="1" applyFill="1" applyBorder="1" applyAlignment="1">
      <alignment horizontal="right" vertical="center"/>
    </xf>
    <xf numFmtId="0" fontId="1" fillId="2" borderId="58" xfId="0" applyFont="1" applyFill="1" applyBorder="1" applyAlignment="1">
      <alignment horizontal="left" vertical="center" wrapText="1"/>
    </xf>
    <xf numFmtId="0" fontId="1" fillId="2" borderId="59" xfId="0" applyFont="1" applyFill="1" applyBorder="1" applyAlignment="1">
      <alignment horizontal="left" vertical="center" wrapText="1"/>
    </xf>
    <xf numFmtId="0" fontId="1" fillId="2" borderId="64" xfId="0" applyFont="1" applyFill="1" applyBorder="1" applyAlignment="1">
      <alignment horizontal="lef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left" vertical="center"/>
    </xf>
    <xf numFmtId="0" fontId="22" fillId="2" borderId="65" xfId="0" applyFont="1" applyFill="1" applyBorder="1" applyAlignment="1">
      <alignment horizontal="left" vertical="center"/>
    </xf>
    <xf numFmtId="0" fontId="22" fillId="2" borderId="50" xfId="0" applyFont="1" applyFill="1" applyBorder="1" applyAlignment="1">
      <alignment horizontal="left" vertical="center"/>
    </xf>
    <xf numFmtId="0" fontId="22" fillId="2" borderId="51" xfId="0" applyFont="1" applyFill="1" applyBorder="1" applyAlignment="1">
      <alignment horizontal="left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-26-2007-52, př. 3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41.75390625" style="1" customWidth="1"/>
    <col min="2" max="2" width="49.25390625" style="1" customWidth="1"/>
    <col min="3" max="6" width="10.75390625" style="1" customWidth="1"/>
    <col min="7" max="7" width="9.125" style="1" customWidth="1"/>
    <col min="8" max="8" width="11.75390625" style="1" customWidth="1"/>
    <col min="9" max="16384" width="9.125" style="1" customWidth="1"/>
  </cols>
  <sheetData>
    <row r="1" spans="5:6" ht="12.75">
      <c r="E1" s="362" t="s">
        <v>222</v>
      </c>
      <c r="F1" s="363"/>
    </row>
    <row r="2" spans="5:6" ht="12.75">
      <c r="E2" s="2"/>
      <c r="F2" s="2" t="s">
        <v>76</v>
      </c>
    </row>
    <row r="3" spans="1:6" s="3" customFormat="1" ht="15.75">
      <c r="A3" s="364" t="s">
        <v>172</v>
      </c>
      <c r="B3" s="364"/>
      <c r="C3" s="364"/>
      <c r="D3" s="364"/>
      <c r="E3" s="364"/>
      <c r="F3" s="364"/>
    </row>
    <row r="5" spans="1:6" ht="15.75">
      <c r="A5" s="5" t="s">
        <v>0</v>
      </c>
      <c r="B5" s="6"/>
      <c r="C5" s="7"/>
      <c r="D5" s="7"/>
      <c r="E5" s="7"/>
      <c r="F5" s="7"/>
    </row>
    <row r="6" spans="1:6" ht="13.5" thickBot="1">
      <c r="A6" s="8"/>
      <c r="B6" s="8"/>
      <c r="C6" s="8"/>
      <c r="D6" s="8"/>
      <c r="E6" s="8"/>
      <c r="F6" s="9" t="s">
        <v>1</v>
      </c>
    </row>
    <row r="7" spans="1:6" ht="12.75">
      <c r="A7" s="365" t="s">
        <v>2</v>
      </c>
      <c r="B7" s="10" t="s">
        <v>3</v>
      </c>
      <c r="C7" s="367" t="s">
        <v>4</v>
      </c>
      <c r="D7" s="368"/>
      <c r="E7" s="369" t="s">
        <v>5</v>
      </c>
      <c r="F7" s="369" t="s">
        <v>6</v>
      </c>
    </row>
    <row r="8" spans="1:6" ht="13.5" thickBot="1">
      <c r="A8" s="366"/>
      <c r="B8" s="11" t="s">
        <v>7</v>
      </c>
      <c r="C8" s="12" t="s">
        <v>8</v>
      </c>
      <c r="D8" s="13" t="s">
        <v>9</v>
      </c>
      <c r="E8" s="370"/>
      <c r="F8" s="370"/>
    </row>
    <row r="9" spans="1:6" s="19" customFormat="1" ht="9" customHeight="1">
      <c r="A9" s="14"/>
      <c r="B9" s="14"/>
      <c r="C9" s="15">
        <v>1</v>
      </c>
      <c r="D9" s="16">
        <v>2</v>
      </c>
      <c r="E9" s="17">
        <v>3</v>
      </c>
      <c r="F9" s="18" t="s">
        <v>48</v>
      </c>
    </row>
    <row r="10" spans="1:7" ht="12.75">
      <c r="A10" s="68" t="s">
        <v>10</v>
      </c>
      <c r="B10" s="20" t="s">
        <v>11</v>
      </c>
      <c r="C10" s="21">
        <f>SUM(C13+C11)</f>
        <v>0</v>
      </c>
      <c r="D10" s="39">
        <f>SUM(D13+D11)</f>
        <v>1232.8</v>
      </c>
      <c r="E10" s="101">
        <f>SUM(E13+E11)</f>
        <v>1290.04</v>
      </c>
      <c r="F10" s="85">
        <f>SUM(E10+D10)</f>
        <v>2522.84</v>
      </c>
      <c r="G10" s="23"/>
    </row>
    <row r="11" spans="1:6" ht="25.5">
      <c r="A11" s="34"/>
      <c r="B11" s="24" t="s">
        <v>12</v>
      </c>
      <c r="C11" s="25">
        <f>SUM(C12:C12)</f>
        <v>0</v>
      </c>
      <c r="D11" s="77">
        <f>SUM(D12:D12)</f>
        <v>1019.96</v>
      </c>
      <c r="E11" s="26">
        <f>SUM(E12:E12)</f>
        <v>492.34</v>
      </c>
      <c r="F11" s="86">
        <f>SUM(E11+D11)</f>
        <v>1512.3</v>
      </c>
    </row>
    <row r="12" spans="1:6" ht="12.75">
      <c r="A12" s="34"/>
      <c r="B12" s="27" t="s">
        <v>95</v>
      </c>
      <c r="C12" s="28">
        <v>0</v>
      </c>
      <c r="D12" s="78">
        <v>1019.96</v>
      </c>
      <c r="E12" s="29">
        <v>492.34</v>
      </c>
      <c r="F12" s="87">
        <f>SUM(D12+E12)</f>
        <v>1512.3</v>
      </c>
    </row>
    <row r="13" spans="1:6" ht="25.5">
      <c r="A13" s="34"/>
      <c r="B13" s="24" t="s">
        <v>13</v>
      </c>
      <c r="C13" s="32">
        <f>SUM(C14:C14)</f>
        <v>0</v>
      </c>
      <c r="D13" s="77">
        <f>SUM(D14:D14)</f>
        <v>212.84</v>
      </c>
      <c r="E13" s="26">
        <f>SUM(E14:E14)</f>
        <v>797.7</v>
      </c>
      <c r="F13" s="92">
        <f>SUM(E13+D13)</f>
        <v>1010.5400000000001</v>
      </c>
    </row>
    <row r="14" spans="1:6" ht="12.75">
      <c r="A14" s="34"/>
      <c r="B14" s="27" t="s">
        <v>95</v>
      </c>
      <c r="C14" s="31">
        <v>0</v>
      </c>
      <c r="D14" s="78">
        <v>212.84</v>
      </c>
      <c r="E14" s="29">
        <v>797.7</v>
      </c>
      <c r="F14" s="87">
        <f>SUM(D14+E14)</f>
        <v>1010.5400000000001</v>
      </c>
    </row>
    <row r="15" spans="1:6" ht="7.5" customHeight="1">
      <c r="A15" s="34"/>
      <c r="B15" s="34"/>
      <c r="C15" s="35"/>
      <c r="D15" s="80"/>
      <c r="E15" s="36"/>
      <c r="F15" s="89"/>
    </row>
    <row r="16" spans="1:8" ht="12.75" hidden="1">
      <c r="A16" s="68" t="s">
        <v>103</v>
      </c>
      <c r="B16" s="38" t="s">
        <v>11</v>
      </c>
      <c r="C16" s="108">
        <f>SUM(C19+C17)</f>
        <v>0</v>
      </c>
      <c r="D16" s="39">
        <f>SUM(D19+D17)</f>
        <v>0</v>
      </c>
      <c r="E16" s="101">
        <f>SUM(E19+E17)</f>
        <v>0</v>
      </c>
      <c r="F16" s="109">
        <f>SUM(E16+D16)</f>
        <v>0</v>
      </c>
      <c r="H16" s="23"/>
    </row>
    <row r="17" spans="1:6" ht="25.5" hidden="1">
      <c r="A17" s="34"/>
      <c r="B17" s="24" t="s">
        <v>13</v>
      </c>
      <c r="C17" s="32">
        <f>SUM(C18:C18)</f>
        <v>0</v>
      </c>
      <c r="D17" s="77">
        <f>SUM(D18:D18)</f>
        <v>0</v>
      </c>
      <c r="E17" s="26">
        <f>SUM(E18:E18)</f>
        <v>0</v>
      </c>
      <c r="F17" s="88">
        <f>SUM(E17+D17)</f>
        <v>0</v>
      </c>
    </row>
    <row r="18" spans="1:6" ht="12.75" hidden="1">
      <c r="A18" s="34"/>
      <c r="B18" s="27" t="s">
        <v>104</v>
      </c>
      <c r="C18" s="107">
        <v>0</v>
      </c>
      <c r="D18" s="79">
        <v>0</v>
      </c>
      <c r="E18" s="41"/>
      <c r="F18" s="87">
        <f>SUM(D18:E18)</f>
        <v>0</v>
      </c>
    </row>
    <row r="19" spans="1:6" ht="7.5" customHeight="1" hidden="1">
      <c r="A19" s="34"/>
      <c r="B19" s="34"/>
      <c r="C19" s="35"/>
      <c r="D19" s="80"/>
      <c r="E19" s="36"/>
      <c r="F19" s="106"/>
    </row>
    <row r="20" spans="1:6" ht="12.75">
      <c r="A20" s="68" t="s">
        <v>105</v>
      </c>
      <c r="B20" s="38" t="s">
        <v>11</v>
      </c>
      <c r="C20" s="108">
        <f>SUM(C24+C21)</f>
        <v>0</v>
      </c>
      <c r="D20" s="110">
        <f>SUM(D24+D21)</f>
        <v>17.5</v>
      </c>
      <c r="E20" s="101">
        <f>SUM(E24+E21)</f>
        <v>2</v>
      </c>
      <c r="F20" s="101">
        <f>SUM(F24+F21)</f>
        <v>19.5</v>
      </c>
    </row>
    <row r="21" spans="1:6" ht="25.5">
      <c r="A21" s="34"/>
      <c r="B21" s="24" t="s">
        <v>12</v>
      </c>
      <c r="C21" s="32">
        <f>SUM(C22:C23)</f>
        <v>0</v>
      </c>
      <c r="D21" s="77">
        <f>SUM(D22:D23)</f>
        <v>17.5</v>
      </c>
      <c r="E21" s="26">
        <f>SUM(E22:E23)</f>
        <v>2</v>
      </c>
      <c r="F21" s="92">
        <f>SUM(E21+D21)</f>
        <v>19.5</v>
      </c>
    </row>
    <row r="22" spans="1:6" ht="12.75">
      <c r="A22" s="34"/>
      <c r="B22" s="27" t="s">
        <v>174</v>
      </c>
      <c r="C22" s="107">
        <v>0</v>
      </c>
      <c r="D22" s="79">
        <v>16.5</v>
      </c>
      <c r="E22" s="41">
        <v>0</v>
      </c>
      <c r="F22" s="87">
        <f>SUM(D22:E22)</f>
        <v>16.5</v>
      </c>
    </row>
    <row r="23" spans="1:6" ht="12.75">
      <c r="A23" s="34"/>
      <c r="B23" s="27" t="s">
        <v>175</v>
      </c>
      <c r="C23" s="31">
        <v>0</v>
      </c>
      <c r="D23" s="78">
        <v>1</v>
      </c>
      <c r="E23" s="29">
        <v>2</v>
      </c>
      <c r="F23" s="87">
        <f>SUM(D23:E23)</f>
        <v>3</v>
      </c>
    </row>
    <row r="24" spans="1:6" ht="25.5" hidden="1">
      <c r="A24" s="34"/>
      <c r="B24" s="24" t="s">
        <v>13</v>
      </c>
      <c r="C24" s="32">
        <f>SUM(C25:C25)</f>
        <v>0</v>
      </c>
      <c r="D24" s="77">
        <f>SUM(D25:D25)</f>
        <v>0</v>
      </c>
      <c r="E24" s="26">
        <f>SUM(E25:E25)</f>
        <v>0</v>
      </c>
      <c r="F24" s="92">
        <f>SUM(E24+D24)</f>
        <v>0</v>
      </c>
    </row>
    <row r="25" spans="1:6" ht="12.75" hidden="1">
      <c r="A25" s="34"/>
      <c r="B25" s="27" t="s">
        <v>106</v>
      </c>
      <c r="C25" s="107">
        <v>0</v>
      </c>
      <c r="D25" s="79">
        <v>0</v>
      </c>
      <c r="E25" s="41"/>
      <c r="F25" s="87">
        <f>SUM(D25:E25)</f>
        <v>0</v>
      </c>
    </row>
    <row r="26" spans="1:6" ht="7.5" customHeight="1" hidden="1">
      <c r="A26" s="34"/>
      <c r="B26" s="27"/>
      <c r="C26" s="40"/>
      <c r="D26" s="79"/>
      <c r="E26" s="41"/>
      <c r="F26" s="87"/>
    </row>
    <row r="27" spans="1:9" ht="12.75" customHeight="1">
      <c r="A27" s="68" t="s">
        <v>96</v>
      </c>
      <c r="B27" s="37" t="s">
        <v>11</v>
      </c>
      <c r="C27" s="21">
        <f>SUM(C28+C34)</f>
        <v>0</v>
      </c>
      <c r="D27" s="82">
        <f>SUM(D28+D34)</f>
        <v>74.67</v>
      </c>
      <c r="E27" s="22">
        <f>SUM(E28+E34)</f>
        <v>91.49</v>
      </c>
      <c r="F27" s="100">
        <f aca="true" t="shared" si="0" ref="F27:F38">SUM(D27:E27)</f>
        <v>166.16</v>
      </c>
      <c r="G27" s="23"/>
      <c r="H27" s="23"/>
      <c r="I27" s="23"/>
    </row>
    <row r="28" spans="1:9" ht="25.5">
      <c r="A28" s="34"/>
      <c r="B28" s="24" t="s">
        <v>12</v>
      </c>
      <c r="C28" s="32">
        <f>SUM(C29:C33)</f>
        <v>0</v>
      </c>
      <c r="D28" s="81">
        <f>SUM(D29:D33)</f>
        <v>21.9</v>
      </c>
      <c r="E28" s="26">
        <f>SUM(E29:E33)</f>
        <v>70.28999999999999</v>
      </c>
      <c r="F28" s="91">
        <f t="shared" si="0"/>
        <v>92.19</v>
      </c>
      <c r="G28" s="23"/>
      <c r="H28" s="23"/>
      <c r="I28" s="23"/>
    </row>
    <row r="29" spans="1:6" ht="12.75">
      <c r="A29" s="34"/>
      <c r="B29" s="30" t="s">
        <v>178</v>
      </c>
      <c r="C29" s="31">
        <v>0</v>
      </c>
      <c r="D29" s="78">
        <v>5.25</v>
      </c>
      <c r="E29" s="29">
        <v>4.52</v>
      </c>
      <c r="F29" s="89">
        <f t="shared" si="0"/>
        <v>9.77</v>
      </c>
    </row>
    <row r="30" spans="1:6" ht="12.75">
      <c r="A30" s="34"/>
      <c r="B30" s="30" t="s">
        <v>177</v>
      </c>
      <c r="C30" s="31">
        <v>0</v>
      </c>
      <c r="D30" s="78">
        <v>0</v>
      </c>
      <c r="E30" s="29">
        <v>52.25</v>
      </c>
      <c r="F30" s="89">
        <f t="shared" si="0"/>
        <v>52.25</v>
      </c>
    </row>
    <row r="31" spans="1:6" ht="12.75">
      <c r="A31" s="34"/>
      <c r="B31" s="30" t="s">
        <v>97</v>
      </c>
      <c r="C31" s="31">
        <v>0</v>
      </c>
      <c r="D31" s="78">
        <v>5.82</v>
      </c>
      <c r="E31" s="29">
        <v>1.43</v>
      </c>
      <c r="F31" s="89">
        <f t="shared" si="0"/>
        <v>7.25</v>
      </c>
    </row>
    <row r="32" spans="1:6" ht="12.75">
      <c r="A32" s="34"/>
      <c r="B32" s="30" t="s">
        <v>176</v>
      </c>
      <c r="C32" s="31">
        <v>0</v>
      </c>
      <c r="D32" s="78">
        <v>0</v>
      </c>
      <c r="E32" s="29">
        <v>9.5</v>
      </c>
      <c r="F32" s="89">
        <f t="shared" si="0"/>
        <v>9.5</v>
      </c>
    </row>
    <row r="33" spans="1:6" ht="12.75">
      <c r="A33" s="34"/>
      <c r="B33" s="27" t="s">
        <v>117</v>
      </c>
      <c r="C33" s="31">
        <v>0</v>
      </c>
      <c r="D33" s="78">
        <v>10.83</v>
      </c>
      <c r="E33" s="29">
        <v>2.59</v>
      </c>
      <c r="F33" s="89">
        <f t="shared" si="0"/>
        <v>13.42</v>
      </c>
    </row>
    <row r="34" spans="1:9" ht="25.5">
      <c r="A34" s="34"/>
      <c r="B34" s="24" t="s">
        <v>13</v>
      </c>
      <c r="C34" s="32">
        <f>SUM(C35:C35)</f>
        <v>0</v>
      </c>
      <c r="D34" s="77">
        <f>SUM(D35:D38)</f>
        <v>52.77</v>
      </c>
      <c r="E34" s="26">
        <f>SUM(E35:E38)</f>
        <v>21.2</v>
      </c>
      <c r="F34" s="91">
        <f t="shared" si="0"/>
        <v>73.97</v>
      </c>
      <c r="G34" s="23"/>
      <c r="H34" s="23"/>
      <c r="I34" s="23"/>
    </row>
    <row r="35" spans="1:6" ht="12.75">
      <c r="A35" s="34"/>
      <c r="B35" s="30" t="s">
        <v>179</v>
      </c>
      <c r="C35" s="31">
        <v>0</v>
      </c>
      <c r="D35" s="78">
        <v>0</v>
      </c>
      <c r="E35" s="29">
        <v>10.5</v>
      </c>
      <c r="F35" s="89">
        <f t="shared" si="0"/>
        <v>10.5</v>
      </c>
    </row>
    <row r="36" spans="1:6" ht="12.75">
      <c r="A36" s="34"/>
      <c r="B36" s="30" t="s">
        <v>186</v>
      </c>
      <c r="C36" s="31">
        <v>0</v>
      </c>
      <c r="D36" s="78">
        <v>0</v>
      </c>
      <c r="E36" s="29">
        <v>5.7</v>
      </c>
      <c r="F36" s="89">
        <f t="shared" si="0"/>
        <v>5.7</v>
      </c>
    </row>
    <row r="37" spans="1:6" ht="12.75">
      <c r="A37" s="34"/>
      <c r="B37" s="30" t="s">
        <v>97</v>
      </c>
      <c r="C37" s="31">
        <v>0</v>
      </c>
      <c r="D37" s="78">
        <v>20</v>
      </c>
      <c r="E37" s="29">
        <v>0</v>
      </c>
      <c r="F37" s="89">
        <f t="shared" si="0"/>
        <v>20</v>
      </c>
    </row>
    <row r="38" spans="1:6" ht="12.75">
      <c r="A38" s="34"/>
      <c r="B38" s="30" t="s">
        <v>98</v>
      </c>
      <c r="C38" s="31">
        <v>0</v>
      </c>
      <c r="D38" s="78">
        <v>32.77</v>
      </c>
      <c r="E38" s="29">
        <v>5</v>
      </c>
      <c r="F38" s="89">
        <f t="shared" si="0"/>
        <v>37.77</v>
      </c>
    </row>
    <row r="39" spans="1:6" ht="7.5" customHeight="1">
      <c r="A39" s="30"/>
      <c r="B39" s="30"/>
      <c r="C39" s="28"/>
      <c r="D39" s="78"/>
      <c r="E39" s="29"/>
      <c r="F39" s="89"/>
    </row>
    <row r="40" spans="1:9" ht="12.75">
      <c r="A40" s="68" t="s">
        <v>14</v>
      </c>
      <c r="B40" s="38" t="s">
        <v>11</v>
      </c>
      <c r="C40" s="21">
        <f>SUM(C46+C41)</f>
        <v>0</v>
      </c>
      <c r="D40" s="39">
        <f>SUM(D46+D41)</f>
        <v>185.64000000000001</v>
      </c>
      <c r="E40" s="22">
        <f>SUM(E46+E41)</f>
        <v>-14.780000000000001</v>
      </c>
      <c r="F40" s="90">
        <f>SUM(D40:E40)</f>
        <v>170.86</v>
      </c>
      <c r="G40" s="23"/>
      <c r="H40" s="23"/>
      <c r="I40" s="23"/>
    </row>
    <row r="41" spans="1:9" ht="25.5">
      <c r="A41" s="69"/>
      <c r="B41" s="24" t="s">
        <v>12</v>
      </c>
      <c r="C41" s="32">
        <f>SUM(C42:C45)</f>
        <v>0</v>
      </c>
      <c r="D41" s="81">
        <f>SUM(D42:D45)</f>
        <v>53.97</v>
      </c>
      <c r="E41" s="26">
        <f>SUM(E42:E45)</f>
        <v>31.93</v>
      </c>
      <c r="F41" s="91">
        <f>SUM(D41:E41)</f>
        <v>85.9</v>
      </c>
      <c r="G41" s="23"/>
      <c r="H41" s="23"/>
      <c r="I41" s="23"/>
    </row>
    <row r="42" spans="1:6" ht="12.75">
      <c r="A42" s="34"/>
      <c r="B42" s="30" t="s">
        <v>108</v>
      </c>
      <c r="C42" s="31">
        <v>0</v>
      </c>
      <c r="D42" s="78">
        <v>52.94</v>
      </c>
      <c r="E42" s="29">
        <v>11.57</v>
      </c>
      <c r="F42" s="89">
        <f>SUM(D42+E42)</f>
        <v>64.50999999999999</v>
      </c>
    </row>
    <row r="43" spans="1:6" ht="12.75">
      <c r="A43" s="34"/>
      <c r="B43" s="30" t="s">
        <v>107</v>
      </c>
      <c r="C43" s="31">
        <v>0</v>
      </c>
      <c r="D43" s="78">
        <v>1.03</v>
      </c>
      <c r="E43" s="29">
        <v>3.77</v>
      </c>
      <c r="F43" s="89">
        <f>SUM(D43+E43)</f>
        <v>4.8</v>
      </c>
    </row>
    <row r="44" spans="1:6" ht="12.75">
      <c r="A44" s="34"/>
      <c r="B44" s="30" t="s">
        <v>15</v>
      </c>
      <c r="C44" s="31">
        <v>0</v>
      </c>
      <c r="D44" s="78">
        <v>0</v>
      </c>
      <c r="E44" s="29">
        <v>16.59</v>
      </c>
      <c r="F44" s="89">
        <f>SUM(D44+E44)</f>
        <v>16.59</v>
      </c>
    </row>
    <row r="45" spans="1:6" ht="7.5" customHeight="1">
      <c r="A45" s="34"/>
      <c r="B45" s="30"/>
      <c r="C45" s="31"/>
      <c r="D45" s="78"/>
      <c r="E45" s="29"/>
      <c r="F45" s="89"/>
    </row>
    <row r="46" spans="1:9" ht="25.5">
      <c r="A46" s="34"/>
      <c r="B46" s="24" t="s">
        <v>13</v>
      </c>
      <c r="C46" s="32">
        <f>SUM(C47:C51)</f>
        <v>0</v>
      </c>
      <c r="D46" s="77">
        <f>SUM(D47:D51)</f>
        <v>131.67000000000002</v>
      </c>
      <c r="E46" s="26">
        <f>SUM(E47:E51)</f>
        <v>-46.71</v>
      </c>
      <c r="F46" s="92">
        <f>SUM(E46+D46)</f>
        <v>84.96000000000001</v>
      </c>
      <c r="G46" s="23"/>
      <c r="H46" s="23"/>
      <c r="I46" s="23"/>
    </row>
    <row r="47" spans="1:6" ht="12.75">
      <c r="A47" s="34"/>
      <c r="B47" s="30" t="s">
        <v>112</v>
      </c>
      <c r="C47" s="31">
        <v>0</v>
      </c>
      <c r="D47" s="78">
        <v>108.4</v>
      </c>
      <c r="E47" s="29">
        <v>-96.64</v>
      </c>
      <c r="F47" s="89">
        <f>SUM(D47+E47)</f>
        <v>11.760000000000005</v>
      </c>
    </row>
    <row r="48" spans="1:6" ht="12.75">
      <c r="A48" s="34"/>
      <c r="B48" s="30" t="s">
        <v>107</v>
      </c>
      <c r="C48" s="31">
        <v>0</v>
      </c>
      <c r="D48" s="78">
        <v>20.27</v>
      </c>
      <c r="E48" s="29">
        <v>0</v>
      </c>
      <c r="F48" s="89">
        <f>SUM(D48+E48)</f>
        <v>20.27</v>
      </c>
    </row>
    <row r="49" spans="1:6" ht="12.75">
      <c r="A49" s="34"/>
      <c r="B49" s="30" t="s">
        <v>180</v>
      </c>
      <c r="C49" s="31">
        <v>0</v>
      </c>
      <c r="D49" s="78">
        <v>0</v>
      </c>
      <c r="E49" s="29">
        <v>11</v>
      </c>
      <c r="F49" s="89">
        <f>SUM(D49+E49)</f>
        <v>11</v>
      </c>
    </row>
    <row r="50" spans="1:6" ht="12.75">
      <c r="A50" s="34"/>
      <c r="B50" s="30" t="s">
        <v>15</v>
      </c>
      <c r="C50" s="31">
        <v>0</v>
      </c>
      <c r="D50" s="78">
        <v>3</v>
      </c>
      <c r="E50" s="29">
        <v>0</v>
      </c>
      <c r="F50" s="89">
        <f>SUM(D50+E50)</f>
        <v>3</v>
      </c>
    </row>
    <row r="51" spans="1:6" ht="12.75">
      <c r="A51" s="34"/>
      <c r="B51" s="30" t="s">
        <v>198</v>
      </c>
      <c r="C51" s="31">
        <v>0</v>
      </c>
      <c r="D51" s="78">
        <v>0</v>
      </c>
      <c r="E51" s="29">
        <v>38.93</v>
      </c>
      <c r="F51" s="89">
        <f>SUM(D51+E51)</f>
        <v>38.93</v>
      </c>
    </row>
    <row r="52" spans="1:6" ht="7.5" customHeight="1">
      <c r="A52" s="34"/>
      <c r="B52" s="30"/>
      <c r="C52" s="31"/>
      <c r="D52" s="80"/>
      <c r="E52" s="36"/>
      <c r="F52" s="89"/>
    </row>
    <row r="53" spans="1:8" ht="12.75">
      <c r="A53" s="68" t="s">
        <v>18</v>
      </c>
      <c r="B53" s="37" t="s">
        <v>11</v>
      </c>
      <c r="C53" s="21">
        <f aca="true" t="shared" si="1" ref="C53:F54">SUM(C54)</f>
        <v>0</v>
      </c>
      <c r="D53" s="110">
        <f t="shared" si="1"/>
        <v>2.6</v>
      </c>
      <c r="E53" s="101">
        <f t="shared" si="1"/>
        <v>0</v>
      </c>
      <c r="F53" s="101">
        <f t="shared" si="1"/>
        <v>2.6</v>
      </c>
      <c r="H53" s="23"/>
    </row>
    <row r="54" spans="1:6" ht="25.5">
      <c r="A54" s="34"/>
      <c r="B54" s="24" t="s">
        <v>12</v>
      </c>
      <c r="C54" s="32">
        <f t="shared" si="1"/>
        <v>0</v>
      </c>
      <c r="D54" s="104">
        <f t="shared" si="1"/>
        <v>2.6</v>
      </c>
      <c r="E54" s="26">
        <f t="shared" si="1"/>
        <v>0</v>
      </c>
      <c r="F54" s="105">
        <f t="shared" si="1"/>
        <v>2.6</v>
      </c>
    </row>
    <row r="55" spans="1:6" ht="12.75">
      <c r="A55" s="34"/>
      <c r="B55" s="30" t="s">
        <v>19</v>
      </c>
      <c r="C55" s="31">
        <v>0</v>
      </c>
      <c r="D55" s="78">
        <v>2.6</v>
      </c>
      <c r="E55" s="29">
        <v>0</v>
      </c>
      <c r="F55" s="89">
        <f>SUM(D55+E55)</f>
        <v>2.6</v>
      </c>
    </row>
    <row r="56" spans="1:6" ht="7.5" customHeight="1" thickBot="1">
      <c r="A56" s="34"/>
      <c r="B56" s="30"/>
      <c r="C56" s="31"/>
      <c r="D56" s="78"/>
      <c r="E56" s="29"/>
      <c r="F56" s="89"/>
    </row>
    <row r="57" spans="1:6" ht="12.75">
      <c r="A57" s="373" t="s">
        <v>39</v>
      </c>
      <c r="B57" s="360"/>
      <c r="C57" s="375">
        <f>SUM(C10+C27+C40)</f>
        <v>0</v>
      </c>
      <c r="D57" s="371">
        <f>SUM(D10+D16+D20+D27+D40+D53)</f>
        <v>1513.21</v>
      </c>
      <c r="E57" s="371">
        <f>SUM(E10+E16+E20+E27+E40+E53)</f>
        <v>1368.75</v>
      </c>
      <c r="F57" s="371">
        <f>SUM(F10+F16+F20+F27+F40+F53)</f>
        <v>2881.96</v>
      </c>
    </row>
    <row r="58" spans="1:6" ht="13.5" thickBot="1">
      <c r="A58" s="374"/>
      <c r="B58" s="361"/>
      <c r="C58" s="376"/>
      <c r="D58" s="372"/>
      <c r="E58" s="372"/>
      <c r="F58" s="372"/>
    </row>
  </sheetData>
  <mergeCells count="11">
    <mergeCell ref="F57:F58"/>
    <mergeCell ref="A57:A58"/>
    <mergeCell ref="C57:C58"/>
    <mergeCell ref="D57:D58"/>
    <mergeCell ref="E57:E58"/>
    <mergeCell ref="E1:F1"/>
    <mergeCell ref="A3:F3"/>
    <mergeCell ref="A7:A8"/>
    <mergeCell ref="C7:D7"/>
    <mergeCell ref="E7:E8"/>
    <mergeCell ref="F7:F8"/>
  </mergeCells>
  <printOptions/>
  <pageMargins left="0.75" right="0.75" top="1" bottom="1" header="0.4921259845" footer="0.492125984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workbookViewId="0" topLeftCell="A1">
      <selection activeCell="G1" sqref="G1:H1"/>
    </sheetView>
  </sheetViews>
  <sheetFormatPr defaultColWidth="9.00390625" defaultRowHeight="12.75"/>
  <cols>
    <col min="1" max="1" width="13.125" style="0" customWidth="1"/>
    <col min="2" max="2" width="6.25390625" style="0" customWidth="1"/>
    <col min="3" max="3" width="48.125" style="0" customWidth="1"/>
    <col min="4" max="4" width="9.375" style="49" customWidth="1"/>
    <col min="5" max="5" width="10.00390625" style="0" customWidth="1"/>
    <col min="7" max="8" width="10.00390625" style="0" bestFit="1" customWidth="1"/>
    <col min="10" max="10" width="10.625" style="0" customWidth="1"/>
    <col min="11" max="11" width="9.125" style="50" customWidth="1"/>
  </cols>
  <sheetData>
    <row r="1" spans="7:8" ht="12.75">
      <c r="G1" s="362" t="s">
        <v>223</v>
      </c>
      <c r="H1" s="377"/>
    </row>
    <row r="2" ht="12.75">
      <c r="H2" s="2" t="s">
        <v>76</v>
      </c>
    </row>
    <row r="3" ht="12.75">
      <c r="H3" s="2"/>
    </row>
    <row r="4" spans="1:8" ht="15.75">
      <c r="A4" s="364" t="s">
        <v>173</v>
      </c>
      <c r="B4" s="364"/>
      <c r="C4" s="364"/>
      <c r="D4" s="364"/>
      <c r="E4" s="364"/>
      <c r="F4" s="364"/>
      <c r="G4" s="364"/>
      <c r="H4" s="364"/>
    </row>
    <row r="5" spans="1:8" ht="15.75">
      <c r="A5" s="4"/>
      <c r="B5" s="4"/>
      <c r="C5" s="4"/>
      <c r="D5" s="4"/>
      <c r="E5" s="4"/>
      <c r="F5" s="4"/>
      <c r="G5" s="4"/>
      <c r="H5" s="4"/>
    </row>
    <row r="6" spans="1:8" ht="9.75" customHeight="1">
      <c r="A6" s="4"/>
      <c r="B6" s="4"/>
      <c r="C6" s="4"/>
      <c r="D6" s="51"/>
      <c r="E6" s="4"/>
      <c r="F6" s="4"/>
      <c r="G6" s="4"/>
      <c r="H6" s="4"/>
    </row>
    <row r="7" ht="12.75" customHeight="1">
      <c r="A7" s="5" t="s">
        <v>40</v>
      </c>
    </row>
    <row r="8" ht="12.75" customHeight="1">
      <c r="A8" s="5"/>
    </row>
    <row r="9" ht="9.75" customHeight="1">
      <c r="A9" s="6"/>
    </row>
    <row r="10" spans="1:8" ht="15" customHeight="1">
      <c r="A10" s="52" t="s">
        <v>41</v>
      </c>
      <c r="B10" s="52"/>
      <c r="H10" s="53" t="s">
        <v>1</v>
      </c>
    </row>
    <row r="11" spans="1:8" ht="15" customHeight="1" thickBot="1">
      <c r="A11" s="52"/>
      <c r="B11" s="52"/>
      <c r="H11" s="53"/>
    </row>
    <row r="12" spans="1:8" ht="12.75">
      <c r="A12" s="378" t="s">
        <v>42</v>
      </c>
      <c r="B12" s="378" t="s">
        <v>43</v>
      </c>
      <c r="C12" s="292" t="s">
        <v>44</v>
      </c>
      <c r="D12" s="54"/>
      <c r="E12" s="380" t="s">
        <v>45</v>
      </c>
      <c r="F12" s="381"/>
      <c r="G12" s="381"/>
      <c r="H12" s="382"/>
    </row>
    <row r="13" spans="1:10" ht="12.75">
      <c r="A13" s="379"/>
      <c r="B13" s="379"/>
      <c r="C13" s="293" t="s">
        <v>7</v>
      </c>
      <c r="D13" s="55"/>
      <c r="E13" s="383" t="s">
        <v>4</v>
      </c>
      <c r="F13" s="384"/>
      <c r="G13" s="370" t="s">
        <v>46</v>
      </c>
      <c r="H13" s="299" t="s">
        <v>47</v>
      </c>
      <c r="J13" s="50"/>
    </row>
    <row r="14" spans="1:8" ht="13.5" thickBot="1">
      <c r="A14" s="379"/>
      <c r="B14" s="379"/>
      <c r="C14" s="293"/>
      <c r="D14" s="55"/>
      <c r="E14" s="358" t="s">
        <v>8</v>
      </c>
      <c r="F14" s="359" t="s">
        <v>9</v>
      </c>
      <c r="G14" s="298"/>
      <c r="H14" s="300"/>
    </row>
    <row r="15" spans="1:8" ht="7.5" customHeight="1">
      <c r="A15" s="56"/>
      <c r="B15" s="56"/>
      <c r="C15" s="57"/>
      <c r="D15" s="58"/>
      <c r="E15" s="59">
        <v>1</v>
      </c>
      <c r="F15" s="60">
        <v>2</v>
      </c>
      <c r="G15" s="18">
        <v>3</v>
      </c>
      <c r="H15" s="58" t="s">
        <v>48</v>
      </c>
    </row>
    <row r="16" spans="1:10" ht="11.25" customHeight="1">
      <c r="A16" s="175" t="s">
        <v>49</v>
      </c>
      <c r="B16" s="176">
        <v>1000</v>
      </c>
      <c r="C16" s="177" t="s">
        <v>11</v>
      </c>
      <c r="D16" s="178"/>
      <c r="E16" s="179">
        <f>SUM(E17)</f>
        <v>0</v>
      </c>
      <c r="F16" s="180">
        <f>SUM(F17)</f>
        <v>998.07</v>
      </c>
      <c r="G16" s="181">
        <f>SUM(G17)</f>
        <v>662.29</v>
      </c>
      <c r="H16" s="181">
        <f>SUM(F16:G16)</f>
        <v>1660.3600000000001</v>
      </c>
      <c r="I16" s="50"/>
      <c r="J16" s="50"/>
    </row>
    <row r="17" spans="1:10" ht="11.25" customHeight="1">
      <c r="A17" s="182"/>
      <c r="B17" s="183"/>
      <c r="C17" s="184" t="s">
        <v>10</v>
      </c>
      <c r="D17" s="185"/>
      <c r="E17" s="186">
        <f>SUM(E18:E18)</f>
        <v>0</v>
      </c>
      <c r="F17" s="187">
        <f>SUM(F18:F18)</f>
        <v>998.07</v>
      </c>
      <c r="G17" s="188">
        <f>SUM(G18:G18)</f>
        <v>662.29</v>
      </c>
      <c r="H17" s="189">
        <f>SUM(F17:G17)</f>
        <v>1660.3600000000001</v>
      </c>
      <c r="J17" s="50"/>
    </row>
    <row r="18" spans="1:10" ht="11.25" customHeight="1">
      <c r="A18" s="190"/>
      <c r="B18" s="191"/>
      <c r="C18" s="192" t="s">
        <v>95</v>
      </c>
      <c r="D18" s="193" t="s">
        <v>50</v>
      </c>
      <c r="E18" s="194">
        <v>0</v>
      </c>
      <c r="F18" s="195">
        <v>998.07</v>
      </c>
      <c r="G18" s="196">
        <v>662.29</v>
      </c>
      <c r="H18" s="197">
        <f>SUM(F18+G18)</f>
        <v>1660.3600000000001</v>
      </c>
      <c r="J18" s="50"/>
    </row>
    <row r="19" spans="1:10" ht="7.5" customHeight="1" thickBot="1">
      <c r="A19" s="190"/>
      <c r="B19" s="191"/>
      <c r="C19" s="198"/>
      <c r="D19" s="199"/>
      <c r="E19" s="200"/>
      <c r="F19" s="201"/>
      <c r="G19" s="202"/>
      <c r="H19" s="203"/>
      <c r="J19" s="50"/>
    </row>
    <row r="20" spans="1:10" ht="11.25" customHeight="1">
      <c r="A20" s="204" t="s">
        <v>109</v>
      </c>
      <c r="B20" s="205">
        <v>4000</v>
      </c>
      <c r="C20" s="206" t="s">
        <v>11</v>
      </c>
      <c r="D20" s="207"/>
      <c r="E20" s="208">
        <f>SUM(E21)</f>
        <v>0</v>
      </c>
      <c r="F20" s="209">
        <f>SUM(F21)</f>
        <v>17.5</v>
      </c>
      <c r="G20" s="210">
        <f>SUM(G21)</f>
        <v>2</v>
      </c>
      <c r="H20" s="210">
        <f>SUM(F20:G20)</f>
        <v>19.5</v>
      </c>
      <c r="J20" s="50"/>
    </row>
    <row r="21" spans="1:10" ht="11.25" customHeight="1">
      <c r="A21" s="190"/>
      <c r="B21" s="191"/>
      <c r="C21" s="211" t="s">
        <v>105</v>
      </c>
      <c r="D21" s="212"/>
      <c r="E21" s="114">
        <f>SUM(E22:E23)</f>
        <v>0</v>
      </c>
      <c r="F21" s="213">
        <f>SUM(F22:F23)</f>
        <v>17.5</v>
      </c>
      <c r="G21" s="97">
        <f>SUM(G22:G23)</f>
        <v>2</v>
      </c>
      <c r="H21" s="97">
        <f>SUM(F21:G21)</f>
        <v>19.5</v>
      </c>
      <c r="J21" s="50"/>
    </row>
    <row r="22" spans="1:10" ht="11.25" customHeight="1">
      <c r="A22" s="190"/>
      <c r="B22" s="191"/>
      <c r="C22" s="214" t="s">
        <v>174</v>
      </c>
      <c r="D22" s="212" t="s">
        <v>182</v>
      </c>
      <c r="E22" s="112">
        <v>0</v>
      </c>
      <c r="F22" s="215">
        <v>16.5</v>
      </c>
      <c r="G22" s="96">
        <v>0</v>
      </c>
      <c r="H22" s="95">
        <f>SUM(F22:G22)</f>
        <v>16.5</v>
      </c>
      <c r="J22" s="50"/>
    </row>
    <row r="23" spans="1:10" ht="11.25" customHeight="1">
      <c r="A23" s="190"/>
      <c r="B23" s="191"/>
      <c r="C23" s="214" t="s">
        <v>181</v>
      </c>
      <c r="D23" s="212" t="s">
        <v>183</v>
      </c>
      <c r="E23" s="112">
        <v>0</v>
      </c>
      <c r="F23" s="215">
        <v>1</v>
      </c>
      <c r="G23" s="96">
        <v>2</v>
      </c>
      <c r="H23" s="95">
        <f>SUM(F23:G23)</f>
        <v>3</v>
      </c>
      <c r="J23" s="50"/>
    </row>
    <row r="24" spans="1:10" ht="6" customHeight="1" thickBot="1">
      <c r="A24" s="190"/>
      <c r="B24" s="191"/>
      <c r="C24" s="216"/>
      <c r="D24" s="199"/>
      <c r="E24" s="217"/>
      <c r="F24" s="218"/>
      <c r="G24" s="219"/>
      <c r="H24" s="219"/>
      <c r="J24" s="50"/>
    </row>
    <row r="25" spans="1:10" ht="11.25" customHeight="1">
      <c r="A25" s="204" t="s">
        <v>51</v>
      </c>
      <c r="B25" s="205">
        <v>5100</v>
      </c>
      <c r="C25" s="206" t="s">
        <v>11</v>
      </c>
      <c r="D25" s="207"/>
      <c r="E25" s="220">
        <f>SUM(E26)</f>
        <v>0</v>
      </c>
      <c r="F25" s="209">
        <f>SUM(F26)</f>
        <v>54.67</v>
      </c>
      <c r="G25" s="221">
        <f>SUM(G26)</f>
        <v>28.74</v>
      </c>
      <c r="H25" s="222">
        <f>SUM(H26)</f>
        <v>83.41</v>
      </c>
      <c r="I25" s="50"/>
      <c r="J25" s="50"/>
    </row>
    <row r="26" spans="1:8" ht="11.25" customHeight="1">
      <c r="A26" s="190"/>
      <c r="B26" s="191"/>
      <c r="C26" s="223" t="s">
        <v>96</v>
      </c>
      <c r="D26" s="212"/>
      <c r="E26" s="114">
        <f>SUM(E27:E31)</f>
        <v>0</v>
      </c>
      <c r="F26" s="224">
        <f>SUM(F27:F31)</f>
        <v>54.67</v>
      </c>
      <c r="G26" s="93">
        <f>SUM(G27:G31)</f>
        <v>28.74</v>
      </c>
      <c r="H26" s="93">
        <f>SUM(F26:G26)</f>
        <v>83.41</v>
      </c>
    </row>
    <row r="27" spans="1:10" ht="11.25" customHeight="1">
      <c r="A27" s="190"/>
      <c r="B27" s="191"/>
      <c r="C27" s="214" t="s">
        <v>178</v>
      </c>
      <c r="D27" s="212" t="s">
        <v>52</v>
      </c>
      <c r="E27" s="112">
        <v>0</v>
      </c>
      <c r="F27" s="225">
        <v>5.25</v>
      </c>
      <c r="G27" s="226">
        <v>10.22</v>
      </c>
      <c r="H27" s="94">
        <f>SUM(F27+G27)</f>
        <v>15.47</v>
      </c>
      <c r="J27" s="50"/>
    </row>
    <row r="28" spans="1:8" ht="11.25" customHeight="1">
      <c r="A28" s="190"/>
      <c r="B28" s="191"/>
      <c r="C28" s="214" t="s">
        <v>97</v>
      </c>
      <c r="D28" s="212" t="s">
        <v>53</v>
      </c>
      <c r="E28" s="112">
        <v>0</v>
      </c>
      <c r="F28" s="225">
        <v>5.82</v>
      </c>
      <c r="G28" s="227">
        <v>1.43</v>
      </c>
      <c r="H28" s="94">
        <f>SUM(F28+G28)</f>
        <v>7.25</v>
      </c>
    </row>
    <row r="29" spans="1:8" ht="11.25" customHeight="1">
      <c r="A29" s="190"/>
      <c r="B29" s="191"/>
      <c r="C29" s="123" t="s">
        <v>98</v>
      </c>
      <c r="D29" s="228" t="s">
        <v>99</v>
      </c>
      <c r="E29" s="112">
        <v>0</v>
      </c>
      <c r="F29" s="225">
        <v>32.77</v>
      </c>
      <c r="G29" s="226">
        <v>5</v>
      </c>
      <c r="H29" s="94">
        <f>SUM(F29+G29)</f>
        <v>37.77</v>
      </c>
    </row>
    <row r="30" spans="1:8" ht="11.25" customHeight="1">
      <c r="A30" s="190"/>
      <c r="B30" s="191"/>
      <c r="C30" s="123" t="s">
        <v>176</v>
      </c>
      <c r="D30" s="228" t="s">
        <v>185</v>
      </c>
      <c r="E30" s="112">
        <v>0</v>
      </c>
      <c r="F30" s="215">
        <v>0</v>
      </c>
      <c r="G30" s="96">
        <v>9.5</v>
      </c>
      <c r="H30" s="94">
        <f>SUM(F30+G30)</f>
        <v>9.5</v>
      </c>
    </row>
    <row r="31" spans="1:8" ht="11.25" customHeight="1">
      <c r="A31" s="190"/>
      <c r="B31" s="191"/>
      <c r="C31" s="229" t="s">
        <v>117</v>
      </c>
      <c r="D31" s="230" t="s">
        <v>54</v>
      </c>
      <c r="E31" s="112">
        <v>0</v>
      </c>
      <c r="F31" s="215">
        <v>10.83</v>
      </c>
      <c r="G31" s="96">
        <v>2.59</v>
      </c>
      <c r="H31" s="94">
        <f>SUM(F31+G31)</f>
        <v>13.42</v>
      </c>
    </row>
    <row r="32" spans="1:8" ht="6" customHeight="1" thickBot="1">
      <c r="A32" s="190"/>
      <c r="B32" s="191"/>
      <c r="C32" s="231"/>
      <c r="D32" s="230"/>
      <c r="E32" s="232"/>
      <c r="F32" s="233"/>
      <c r="G32" s="234"/>
      <c r="H32" s="234"/>
    </row>
    <row r="33" spans="1:10" ht="11.25" customHeight="1">
      <c r="A33" s="204" t="s">
        <v>55</v>
      </c>
      <c r="B33" s="205">
        <v>5000</v>
      </c>
      <c r="C33" s="235" t="s">
        <v>11</v>
      </c>
      <c r="D33" s="207"/>
      <c r="E33" s="208">
        <f>SUM(E34)</f>
        <v>0</v>
      </c>
      <c r="F33" s="236">
        <f>SUM(F34)</f>
        <v>185.64000000000001</v>
      </c>
      <c r="G33" s="237">
        <f>SUM(G34)</f>
        <v>-14.779999999999994</v>
      </c>
      <c r="H33" s="210">
        <f aca="true" t="shared" si="0" ref="H33:H39">SUM(F33:G33)</f>
        <v>170.86</v>
      </c>
      <c r="I33" s="50"/>
      <c r="J33" s="50"/>
    </row>
    <row r="34" spans="1:9" ht="11.25" customHeight="1">
      <c r="A34" s="190"/>
      <c r="B34" s="191"/>
      <c r="C34" s="223" t="s">
        <v>14</v>
      </c>
      <c r="D34" s="193"/>
      <c r="E34" s="238">
        <f>SUM(E35:E39)</f>
        <v>0</v>
      </c>
      <c r="F34" s="239">
        <f>SUM(F35:F39)</f>
        <v>185.64000000000001</v>
      </c>
      <c r="G34" s="240">
        <f>SUM(G35:G39)</f>
        <v>-14.779999999999994</v>
      </c>
      <c r="H34" s="189">
        <f t="shared" si="0"/>
        <v>170.86</v>
      </c>
      <c r="I34" s="50"/>
    </row>
    <row r="35" spans="1:10" ht="11.25" customHeight="1">
      <c r="A35" s="190"/>
      <c r="B35" s="191"/>
      <c r="C35" s="214" t="s">
        <v>112</v>
      </c>
      <c r="D35" s="212" t="s">
        <v>113</v>
      </c>
      <c r="E35" s="111">
        <v>0</v>
      </c>
      <c r="F35" s="241">
        <v>161.34</v>
      </c>
      <c r="G35" s="98">
        <v>-85.07</v>
      </c>
      <c r="H35" s="197">
        <f t="shared" si="0"/>
        <v>76.27000000000001</v>
      </c>
      <c r="J35" s="50"/>
    </row>
    <row r="36" spans="1:8" ht="11.25" customHeight="1">
      <c r="A36" s="190"/>
      <c r="B36" s="191"/>
      <c r="C36" s="214" t="s">
        <v>111</v>
      </c>
      <c r="D36" s="212" t="s">
        <v>114</v>
      </c>
      <c r="E36" s="111">
        <v>0</v>
      </c>
      <c r="F36" s="241">
        <v>21.3</v>
      </c>
      <c r="G36" s="98">
        <v>3.77</v>
      </c>
      <c r="H36" s="197">
        <f t="shared" si="0"/>
        <v>25.07</v>
      </c>
    </row>
    <row r="37" spans="1:8" ht="11.25" customHeight="1">
      <c r="A37" s="190"/>
      <c r="B37" s="191"/>
      <c r="C37" s="214" t="s">
        <v>16</v>
      </c>
      <c r="D37" s="212" t="s">
        <v>56</v>
      </c>
      <c r="E37" s="111">
        <v>0</v>
      </c>
      <c r="F37" s="215">
        <v>0</v>
      </c>
      <c r="G37" s="96">
        <v>11</v>
      </c>
      <c r="H37" s="197">
        <f t="shared" si="0"/>
        <v>11</v>
      </c>
    </row>
    <row r="38" spans="1:8" ht="11.25" customHeight="1">
      <c r="A38" s="190"/>
      <c r="B38" s="191"/>
      <c r="C38" s="229" t="s">
        <v>17</v>
      </c>
      <c r="D38" s="212" t="s">
        <v>72</v>
      </c>
      <c r="E38" s="111">
        <v>0</v>
      </c>
      <c r="F38" s="215">
        <v>3</v>
      </c>
      <c r="G38" s="96">
        <v>16.59</v>
      </c>
      <c r="H38" s="197">
        <f t="shared" si="0"/>
        <v>19.59</v>
      </c>
    </row>
    <row r="39" spans="1:8" ht="11.25" customHeight="1">
      <c r="A39" s="190"/>
      <c r="B39" s="191"/>
      <c r="C39" s="229" t="s">
        <v>102</v>
      </c>
      <c r="D39" s="212" t="s">
        <v>115</v>
      </c>
      <c r="E39" s="111">
        <v>0</v>
      </c>
      <c r="F39" s="215">
        <v>0</v>
      </c>
      <c r="G39" s="96">
        <v>38.93</v>
      </c>
      <c r="H39" s="197">
        <f t="shared" si="0"/>
        <v>38.93</v>
      </c>
    </row>
    <row r="40" spans="1:8" ht="7.5" customHeight="1" thickBot="1">
      <c r="A40" s="190"/>
      <c r="B40" s="191"/>
      <c r="C40" s="231"/>
      <c r="D40" s="212"/>
      <c r="E40" s="111"/>
      <c r="F40" s="215"/>
      <c r="G40" s="96"/>
      <c r="H40" s="96"/>
    </row>
    <row r="41" spans="1:10" ht="12" customHeight="1" hidden="1">
      <c r="A41" s="204" t="s">
        <v>57</v>
      </c>
      <c r="B41" s="242">
        <v>3000</v>
      </c>
      <c r="C41" s="243"/>
      <c r="D41" s="244"/>
      <c r="E41" s="220">
        <v>0</v>
      </c>
      <c r="F41" s="209">
        <f>SUM(F42+F48+F62+F79+F83+F86)</f>
        <v>0</v>
      </c>
      <c r="G41" s="209">
        <f>SUM(G42+G48+G62+G79+G83+G86)</f>
        <v>0</v>
      </c>
      <c r="H41" s="209">
        <f>SUM(H42+H48+H62+H79+H83+H86)</f>
        <v>0</v>
      </c>
      <c r="I41" s="122"/>
      <c r="J41" s="50"/>
    </row>
    <row r="42" spans="1:13" ht="12" customHeight="1" hidden="1">
      <c r="A42" s="190"/>
      <c r="B42" s="245"/>
      <c r="C42" s="246" t="s">
        <v>20</v>
      </c>
      <c r="D42" s="247"/>
      <c r="E42" s="113">
        <v>0</v>
      </c>
      <c r="F42" s="213"/>
      <c r="G42" s="213"/>
      <c r="H42" s="42">
        <f>SUM(F42:G42)</f>
        <v>0</v>
      </c>
      <c r="J42" s="50"/>
      <c r="L42" s="50"/>
      <c r="M42" s="50"/>
    </row>
    <row r="43" spans="1:13" s="1" customFormat="1" ht="11.25" customHeight="1" hidden="1">
      <c r="A43" s="126"/>
      <c r="B43" s="70"/>
      <c r="C43" s="248" t="s">
        <v>58</v>
      </c>
      <c r="D43" s="249">
        <v>60126647</v>
      </c>
      <c r="E43" s="250">
        <v>0</v>
      </c>
      <c r="F43" s="251"/>
      <c r="G43" s="252"/>
      <c r="H43" s="253">
        <f>SUM(F43:G43)</f>
        <v>0</v>
      </c>
      <c r="J43" s="23"/>
      <c r="K43" s="23"/>
      <c r="L43" s="23"/>
      <c r="M43" s="23"/>
    </row>
    <row r="44" spans="1:13" s="1" customFormat="1" ht="11.25" customHeight="1" hidden="1">
      <c r="A44" s="126"/>
      <c r="B44" s="70"/>
      <c r="C44" s="254" t="s">
        <v>21</v>
      </c>
      <c r="D44" s="249">
        <v>48895393</v>
      </c>
      <c r="E44" s="250">
        <v>0</v>
      </c>
      <c r="F44" s="251"/>
      <c r="G44" s="252"/>
      <c r="H44" s="253">
        <f>SUM(F44:G44)</f>
        <v>0</v>
      </c>
      <c r="J44" s="23"/>
      <c r="K44" s="23"/>
      <c r="L44" s="23"/>
      <c r="M44" s="23"/>
    </row>
    <row r="45" spans="1:13" s="1" customFormat="1" ht="12.75" customHeight="1" hidden="1">
      <c r="A45" s="126"/>
      <c r="B45" s="70"/>
      <c r="C45" s="248" t="s">
        <v>22</v>
      </c>
      <c r="D45" s="249">
        <v>60418427</v>
      </c>
      <c r="E45" s="250">
        <v>0</v>
      </c>
      <c r="F45" s="251"/>
      <c r="G45" s="252"/>
      <c r="H45" s="253"/>
      <c r="J45" s="117"/>
      <c r="K45" s="117"/>
      <c r="L45" s="23"/>
      <c r="M45" s="23"/>
    </row>
    <row r="46" spans="1:13" s="1" customFormat="1" ht="12.75" customHeight="1" hidden="1">
      <c r="A46" s="126"/>
      <c r="B46" s="70"/>
      <c r="C46" s="255" t="s">
        <v>156</v>
      </c>
      <c r="D46" s="256">
        <v>60545941</v>
      </c>
      <c r="E46" s="257">
        <v>0</v>
      </c>
      <c r="F46" s="258"/>
      <c r="G46" s="259"/>
      <c r="H46" s="260">
        <f>SUM(F46:G46)</f>
        <v>0</v>
      </c>
      <c r="J46" s="118"/>
      <c r="K46" s="117"/>
      <c r="L46" s="23"/>
      <c r="M46" s="23"/>
    </row>
    <row r="47" spans="1:11" ht="7.5" customHeight="1" hidden="1">
      <c r="A47" s="126"/>
      <c r="B47" s="245"/>
      <c r="C47" s="261"/>
      <c r="D47" s="256"/>
      <c r="E47" s="114"/>
      <c r="F47" s="224"/>
      <c r="G47" s="96"/>
      <c r="H47" s="44"/>
      <c r="J47" s="118"/>
      <c r="K47" s="117"/>
    </row>
    <row r="48" spans="1:11" ht="11.25" customHeight="1" hidden="1">
      <c r="A48" s="126"/>
      <c r="B48" s="245"/>
      <c r="C48" s="246" t="s">
        <v>23</v>
      </c>
      <c r="D48" s="256"/>
      <c r="E48" s="113">
        <f>SUM(E49:E60)</f>
        <v>0</v>
      </c>
      <c r="F48" s="213">
        <f>SUM(F49:F60)</f>
        <v>0</v>
      </c>
      <c r="G48" s="97">
        <f>SUM(G49:G60)</f>
        <v>0</v>
      </c>
      <c r="H48" s="97">
        <f>SUM(H49:H60)</f>
        <v>0</v>
      </c>
      <c r="J48" s="119"/>
      <c r="K48" s="117"/>
    </row>
    <row r="49" spans="1:11" s="1" customFormat="1" ht="11.25" customHeight="1" hidden="1">
      <c r="A49" s="126"/>
      <c r="B49" s="70"/>
      <c r="C49" s="262" t="s">
        <v>24</v>
      </c>
      <c r="D49" s="249">
        <v>60545992</v>
      </c>
      <c r="E49" s="250">
        <v>0</v>
      </c>
      <c r="F49" s="251"/>
      <c r="G49" s="263"/>
      <c r="H49" s="253">
        <f aca="true" t="shared" si="1" ref="H49:H60">SUM(F49:G49)</f>
        <v>0</v>
      </c>
      <c r="J49" s="103"/>
      <c r="K49" s="117"/>
    </row>
    <row r="50" spans="1:11" s="1" customFormat="1" ht="11.25" customHeight="1" hidden="1">
      <c r="A50" s="126"/>
      <c r="B50" s="70"/>
      <c r="C50" s="262" t="s">
        <v>59</v>
      </c>
      <c r="D50" s="249">
        <v>60545976</v>
      </c>
      <c r="E50" s="250">
        <v>0</v>
      </c>
      <c r="F50" s="251"/>
      <c r="G50" s="263"/>
      <c r="H50" s="253">
        <f t="shared" si="1"/>
        <v>0</v>
      </c>
      <c r="J50" s="103"/>
      <c r="K50" s="117"/>
    </row>
    <row r="51" spans="1:11" s="1" customFormat="1" ht="11.25" customHeight="1" hidden="1">
      <c r="A51" s="126"/>
      <c r="B51" s="70"/>
      <c r="C51" s="248" t="s">
        <v>88</v>
      </c>
      <c r="D51" s="249">
        <v>62540068</v>
      </c>
      <c r="E51" s="250">
        <v>0</v>
      </c>
      <c r="F51" s="251"/>
      <c r="G51" s="263"/>
      <c r="H51" s="253">
        <f t="shared" si="1"/>
        <v>0</v>
      </c>
      <c r="J51" s="120"/>
      <c r="K51" s="121"/>
    </row>
    <row r="52" spans="1:11" s="1" customFormat="1" ht="11.25" customHeight="1" hidden="1">
      <c r="A52" s="126"/>
      <c r="B52" s="70"/>
      <c r="C52" s="264" t="s">
        <v>25</v>
      </c>
      <c r="D52" s="265">
        <v>66610702</v>
      </c>
      <c r="E52" s="266">
        <v>0</v>
      </c>
      <c r="F52" s="215"/>
      <c r="G52" s="267"/>
      <c r="H52" s="268">
        <f t="shared" si="1"/>
        <v>0</v>
      </c>
      <c r="J52" s="103"/>
      <c r="K52" s="23"/>
    </row>
    <row r="53" spans="1:11" s="1" customFormat="1" ht="11.25" customHeight="1" hidden="1">
      <c r="A53" s="126"/>
      <c r="B53" s="70"/>
      <c r="C53" s="262" t="s">
        <v>26</v>
      </c>
      <c r="D53" s="256">
        <v>48895598</v>
      </c>
      <c r="E53" s="111">
        <v>0</v>
      </c>
      <c r="F53" s="215"/>
      <c r="G53" s="43"/>
      <c r="H53" s="44">
        <f t="shared" si="1"/>
        <v>0</v>
      </c>
      <c r="J53" s="103"/>
      <c r="K53" s="23"/>
    </row>
    <row r="54" spans="1:11" s="1" customFormat="1" ht="11.25" customHeight="1" hidden="1">
      <c r="A54" s="126"/>
      <c r="B54" s="70"/>
      <c r="C54" s="262" t="s">
        <v>27</v>
      </c>
      <c r="D54" s="256">
        <v>48895377</v>
      </c>
      <c r="E54" s="111">
        <v>0</v>
      </c>
      <c r="F54" s="215"/>
      <c r="G54" s="43"/>
      <c r="H54" s="44">
        <f t="shared" si="1"/>
        <v>0</v>
      </c>
      <c r="J54" s="103"/>
      <c r="K54" s="23"/>
    </row>
    <row r="55" spans="1:11" s="1" customFormat="1" ht="11.25" customHeight="1" hidden="1">
      <c r="A55" s="126"/>
      <c r="B55" s="70"/>
      <c r="C55" s="248" t="s">
        <v>157</v>
      </c>
      <c r="D55" s="256">
        <v>60418451</v>
      </c>
      <c r="E55" s="111">
        <v>0</v>
      </c>
      <c r="F55" s="215"/>
      <c r="G55" s="43"/>
      <c r="H55" s="44">
        <f t="shared" si="1"/>
        <v>0</v>
      </c>
      <c r="J55" s="103"/>
      <c r="K55" s="23"/>
    </row>
    <row r="56" spans="1:11" s="1" customFormat="1" ht="11.25" customHeight="1" hidden="1">
      <c r="A56" s="126"/>
      <c r="B56" s="70"/>
      <c r="C56" s="262" t="s">
        <v>60</v>
      </c>
      <c r="D56" s="256">
        <v>60418460</v>
      </c>
      <c r="E56" s="111">
        <v>0</v>
      </c>
      <c r="F56" s="215"/>
      <c r="G56" s="43"/>
      <c r="H56" s="44">
        <f t="shared" si="1"/>
        <v>0</v>
      </c>
      <c r="J56" s="103"/>
      <c r="K56" s="23"/>
    </row>
    <row r="57" spans="1:11" s="1" customFormat="1" ht="11.25" customHeight="1" hidden="1">
      <c r="A57" s="126"/>
      <c r="B57" s="70"/>
      <c r="C57" s="248" t="s">
        <v>158</v>
      </c>
      <c r="D57" s="256">
        <v>48895504</v>
      </c>
      <c r="E57" s="111">
        <v>0</v>
      </c>
      <c r="F57" s="215"/>
      <c r="G57" s="43"/>
      <c r="H57" s="44">
        <f t="shared" si="1"/>
        <v>0</v>
      </c>
      <c r="I57" s="73"/>
      <c r="J57" s="103"/>
      <c r="K57" s="23"/>
    </row>
    <row r="58" spans="1:11" s="1" customFormat="1" ht="11.25" customHeight="1" hidden="1">
      <c r="A58" s="126"/>
      <c r="B58" s="70"/>
      <c r="C58" s="269" t="s">
        <v>121</v>
      </c>
      <c r="D58" s="256">
        <v>60126671</v>
      </c>
      <c r="E58" s="111">
        <v>0</v>
      </c>
      <c r="F58" s="215"/>
      <c r="G58" s="43"/>
      <c r="H58" s="44">
        <f t="shared" si="1"/>
        <v>0</v>
      </c>
      <c r="I58" s="73"/>
      <c r="J58" s="103"/>
      <c r="K58" s="23"/>
    </row>
    <row r="59" spans="1:11" s="1" customFormat="1" ht="11.25" customHeight="1" hidden="1">
      <c r="A59" s="126"/>
      <c r="B59" s="70"/>
      <c r="C59" s="270" t="s">
        <v>159</v>
      </c>
      <c r="D59" s="256">
        <v>60126698</v>
      </c>
      <c r="E59" s="111">
        <v>0</v>
      </c>
      <c r="F59" s="215"/>
      <c r="G59" s="43"/>
      <c r="H59" s="44">
        <f t="shared" si="1"/>
        <v>0</v>
      </c>
      <c r="I59" s="73"/>
      <c r="J59" s="103"/>
      <c r="K59" s="23"/>
    </row>
    <row r="60" spans="1:11" s="1" customFormat="1" ht="11.25" customHeight="1" hidden="1">
      <c r="A60" s="126"/>
      <c r="B60" s="70"/>
      <c r="C60" s="271" t="s">
        <v>28</v>
      </c>
      <c r="D60" s="256">
        <v>62540050</v>
      </c>
      <c r="E60" s="111">
        <v>0</v>
      </c>
      <c r="F60" s="215"/>
      <c r="G60" s="43"/>
      <c r="H60" s="44">
        <f t="shared" si="1"/>
        <v>0</v>
      </c>
      <c r="J60" s="103"/>
      <c r="K60" s="23"/>
    </row>
    <row r="61" spans="1:12" ht="7.5" customHeight="1" hidden="1">
      <c r="A61" s="126"/>
      <c r="B61" s="245"/>
      <c r="C61" s="261"/>
      <c r="D61" s="256"/>
      <c r="E61" s="111"/>
      <c r="F61" s="215"/>
      <c r="G61" s="96"/>
      <c r="H61" s="44"/>
      <c r="J61" s="102"/>
      <c r="L61" s="50"/>
    </row>
    <row r="62" spans="1:10" ht="11.25" customHeight="1" hidden="1">
      <c r="A62" s="126"/>
      <c r="B62" s="245"/>
      <c r="C62" s="246" t="s">
        <v>29</v>
      </c>
      <c r="D62" s="256"/>
      <c r="E62" s="113">
        <v>0</v>
      </c>
      <c r="F62" s="213">
        <f>SUM(F63:F77)</f>
        <v>0</v>
      </c>
      <c r="G62" s="97">
        <f>SUM(G63:G77)</f>
        <v>0</v>
      </c>
      <c r="H62" s="42">
        <f>SUM(H63:H77)</f>
        <v>0</v>
      </c>
      <c r="J62" s="67"/>
    </row>
    <row r="63" spans="1:10" ht="11.25" customHeight="1" hidden="1">
      <c r="A63" s="126"/>
      <c r="B63" s="245"/>
      <c r="C63" s="272" t="s">
        <v>62</v>
      </c>
      <c r="D63" s="273">
        <v>48461636</v>
      </c>
      <c r="E63" s="111">
        <v>0</v>
      </c>
      <c r="F63" s="241"/>
      <c r="G63" s="267"/>
      <c r="H63" s="44">
        <f aca="true" t="shared" si="2" ref="H63:H77">SUM(F63:G63)</f>
        <v>0</v>
      </c>
      <c r="J63" s="67"/>
    </row>
    <row r="64" spans="1:10" ht="11.25" customHeight="1" hidden="1">
      <c r="A64" s="126"/>
      <c r="B64" s="245"/>
      <c r="C64" s="262" t="s">
        <v>33</v>
      </c>
      <c r="D64" s="212" t="s">
        <v>63</v>
      </c>
      <c r="E64" s="111">
        <v>0</v>
      </c>
      <c r="F64" s="241"/>
      <c r="G64" s="43"/>
      <c r="H64" s="44">
        <f t="shared" si="2"/>
        <v>0</v>
      </c>
      <c r="J64" s="67"/>
    </row>
    <row r="65" spans="1:10" ht="11.25" customHeight="1" hidden="1">
      <c r="A65" s="126"/>
      <c r="B65" s="245"/>
      <c r="C65" s="262" t="s">
        <v>34</v>
      </c>
      <c r="D65" s="212" t="s">
        <v>64</v>
      </c>
      <c r="E65" s="111">
        <v>0</v>
      </c>
      <c r="F65" s="241"/>
      <c r="G65" s="43"/>
      <c r="H65" s="44">
        <f t="shared" si="2"/>
        <v>0</v>
      </c>
      <c r="J65" s="67"/>
    </row>
    <row r="66" spans="1:10" ht="11.25" customHeight="1" hidden="1">
      <c r="A66" s="126"/>
      <c r="B66" s="245"/>
      <c r="C66" s="262" t="s">
        <v>65</v>
      </c>
      <c r="D66" s="212" t="s">
        <v>66</v>
      </c>
      <c r="E66" s="111">
        <v>0</v>
      </c>
      <c r="F66" s="241"/>
      <c r="G66" s="43"/>
      <c r="H66" s="44">
        <f t="shared" si="2"/>
        <v>0</v>
      </c>
      <c r="J66" s="67"/>
    </row>
    <row r="67" spans="1:10" ht="11.25" customHeight="1" hidden="1">
      <c r="A67" s="126"/>
      <c r="B67" s="245"/>
      <c r="C67" s="274" t="s">
        <v>160</v>
      </c>
      <c r="D67" s="185">
        <v>13695461</v>
      </c>
      <c r="E67" s="111">
        <v>0</v>
      </c>
      <c r="F67" s="241"/>
      <c r="G67" s="275"/>
      <c r="H67" s="44">
        <f t="shared" si="2"/>
        <v>0</v>
      </c>
      <c r="J67" s="67"/>
    </row>
    <row r="68" spans="1:10" ht="11.25" customHeight="1" hidden="1">
      <c r="A68" s="126"/>
      <c r="B68" s="245"/>
      <c r="C68" s="274" t="s">
        <v>161</v>
      </c>
      <c r="D68" s="185">
        <v>67009425</v>
      </c>
      <c r="E68" s="111">
        <v>0</v>
      </c>
      <c r="F68" s="241"/>
      <c r="G68" s="275"/>
      <c r="H68" s="44">
        <f t="shared" si="2"/>
        <v>0</v>
      </c>
      <c r="J68" s="67"/>
    </row>
    <row r="69" spans="1:10" ht="11.25" customHeight="1" hidden="1">
      <c r="A69" s="126"/>
      <c r="B69" s="245"/>
      <c r="C69" s="271" t="s">
        <v>35</v>
      </c>
      <c r="D69" s="276" t="s">
        <v>67</v>
      </c>
      <c r="E69" s="111">
        <v>0</v>
      </c>
      <c r="F69" s="277"/>
      <c r="G69" s="275"/>
      <c r="H69" s="44">
        <f t="shared" si="2"/>
        <v>0</v>
      </c>
      <c r="J69" s="67"/>
    </row>
    <row r="70" spans="1:10" ht="11.25" customHeight="1" hidden="1">
      <c r="A70" s="126"/>
      <c r="B70" s="245"/>
      <c r="C70" s="278" t="s">
        <v>87</v>
      </c>
      <c r="D70" s="256">
        <v>67441351</v>
      </c>
      <c r="E70" s="111">
        <v>0</v>
      </c>
      <c r="F70" s="215"/>
      <c r="G70" s="43"/>
      <c r="H70" s="44">
        <f t="shared" si="2"/>
        <v>0</v>
      </c>
      <c r="J70" s="67"/>
    </row>
    <row r="71" spans="1:11" s="1" customFormat="1" ht="11.25" customHeight="1" hidden="1">
      <c r="A71" s="126"/>
      <c r="B71" s="70"/>
      <c r="C71" s="271" t="s">
        <v>36</v>
      </c>
      <c r="D71" s="256">
        <v>14450470</v>
      </c>
      <c r="E71" s="111">
        <v>0</v>
      </c>
      <c r="F71" s="215"/>
      <c r="G71" s="43"/>
      <c r="H71" s="44">
        <f t="shared" si="2"/>
        <v>0</v>
      </c>
      <c r="J71" s="103"/>
      <c r="K71" s="23"/>
    </row>
    <row r="72" spans="1:11" s="1" customFormat="1" ht="11.25" customHeight="1" hidden="1">
      <c r="A72" s="126"/>
      <c r="B72" s="70"/>
      <c r="C72" s="262" t="s">
        <v>30</v>
      </c>
      <c r="D72" s="212" t="s">
        <v>61</v>
      </c>
      <c r="E72" s="111">
        <v>0</v>
      </c>
      <c r="F72" s="215"/>
      <c r="G72" s="43"/>
      <c r="H72" s="44">
        <f t="shared" si="2"/>
        <v>0</v>
      </c>
      <c r="J72" s="103"/>
      <c r="K72" s="23"/>
    </row>
    <row r="73" spans="1:11" s="1" customFormat="1" ht="10.5" customHeight="1" hidden="1">
      <c r="A73" s="126"/>
      <c r="B73" s="70"/>
      <c r="C73" s="262" t="s">
        <v>31</v>
      </c>
      <c r="D73" s="256">
        <v>60126817</v>
      </c>
      <c r="E73" s="111">
        <v>0</v>
      </c>
      <c r="F73" s="215"/>
      <c r="G73" s="43"/>
      <c r="H73" s="44">
        <f t="shared" si="2"/>
        <v>0</v>
      </c>
      <c r="J73" s="103"/>
      <c r="K73" s="23"/>
    </row>
    <row r="74" spans="1:11" s="1" customFormat="1" ht="11.25" customHeight="1" hidden="1">
      <c r="A74" s="126"/>
      <c r="B74" s="70"/>
      <c r="C74" s="269" t="s">
        <v>166</v>
      </c>
      <c r="D74" s="279">
        <v>15060977</v>
      </c>
      <c r="E74" s="111">
        <v>0</v>
      </c>
      <c r="F74" s="215"/>
      <c r="G74" s="43"/>
      <c r="H74" s="44">
        <f t="shared" si="2"/>
        <v>0</v>
      </c>
      <c r="J74" s="103"/>
      <c r="K74" s="23"/>
    </row>
    <row r="75" spans="1:11" s="1" customFormat="1" ht="12" customHeight="1" hidden="1">
      <c r="A75" s="126"/>
      <c r="B75" s="70"/>
      <c r="C75" s="280" t="s">
        <v>137</v>
      </c>
      <c r="D75" s="193" t="s">
        <v>167</v>
      </c>
      <c r="E75" s="111">
        <v>0</v>
      </c>
      <c r="F75" s="215"/>
      <c r="G75" s="43"/>
      <c r="H75" s="44">
        <f t="shared" si="2"/>
        <v>0</v>
      </c>
      <c r="J75" s="103"/>
      <c r="K75" s="23"/>
    </row>
    <row r="76" spans="1:11" s="1" customFormat="1" ht="11.25" customHeight="1" hidden="1">
      <c r="A76" s="126"/>
      <c r="B76" s="70"/>
      <c r="C76" s="281" t="s">
        <v>139</v>
      </c>
      <c r="D76" s="193" t="s">
        <v>168</v>
      </c>
      <c r="E76" s="111">
        <v>0</v>
      </c>
      <c r="F76" s="215"/>
      <c r="G76" s="43"/>
      <c r="H76" s="44">
        <f t="shared" si="2"/>
        <v>0</v>
      </c>
      <c r="J76" s="103"/>
      <c r="K76" s="23"/>
    </row>
    <row r="77" spans="1:11" s="1" customFormat="1" ht="11.25" customHeight="1" hidden="1">
      <c r="A77" s="126"/>
      <c r="B77" s="70"/>
      <c r="C77" s="280" t="s">
        <v>141</v>
      </c>
      <c r="D77" s="279">
        <v>60545267</v>
      </c>
      <c r="E77" s="111">
        <v>0</v>
      </c>
      <c r="F77" s="215"/>
      <c r="G77" s="43"/>
      <c r="H77" s="44">
        <f t="shared" si="2"/>
        <v>0</v>
      </c>
      <c r="J77" s="103"/>
      <c r="K77" s="23"/>
    </row>
    <row r="78" spans="1:10" ht="7.5" customHeight="1" hidden="1">
      <c r="A78" s="126"/>
      <c r="B78" s="245"/>
      <c r="C78" s="125"/>
      <c r="D78" s="185"/>
      <c r="E78" s="111"/>
      <c r="F78" s="215"/>
      <c r="G78" s="98"/>
      <c r="H78" s="45"/>
      <c r="J78" s="50"/>
    </row>
    <row r="79" spans="1:8" ht="11.25" customHeight="1" hidden="1">
      <c r="A79" s="126"/>
      <c r="B79" s="245"/>
      <c r="C79" s="246" t="s">
        <v>94</v>
      </c>
      <c r="D79" s="185"/>
      <c r="E79" s="113">
        <v>0</v>
      </c>
      <c r="F79" s="282">
        <f>SUM(F80:F81)</f>
        <v>0</v>
      </c>
      <c r="G79" s="99">
        <f>SUM(G80:G81)</f>
        <v>0</v>
      </c>
      <c r="H79" s="48">
        <f>SUM(F79:G79)</f>
        <v>0</v>
      </c>
    </row>
    <row r="80" spans="1:12" s="1" customFormat="1" ht="12.75" customHeight="1" hidden="1">
      <c r="A80" s="126"/>
      <c r="B80" s="70"/>
      <c r="C80" s="274" t="s">
        <v>162</v>
      </c>
      <c r="D80" s="185">
        <v>60545356</v>
      </c>
      <c r="E80" s="111">
        <v>0</v>
      </c>
      <c r="F80" s="241"/>
      <c r="G80" s="275"/>
      <c r="H80" s="45">
        <f>SUM(F80:G80)</f>
        <v>0</v>
      </c>
      <c r="K80" s="23"/>
      <c r="L80" s="33"/>
    </row>
    <row r="81" spans="1:11" s="1" customFormat="1" ht="11.25" customHeight="1" hidden="1">
      <c r="A81" s="126"/>
      <c r="B81" s="70"/>
      <c r="C81" s="274" t="s">
        <v>37</v>
      </c>
      <c r="D81" s="185">
        <v>60860600</v>
      </c>
      <c r="E81" s="111">
        <v>0</v>
      </c>
      <c r="F81" s="241"/>
      <c r="G81" s="275"/>
      <c r="H81" s="45">
        <f>SUM(F81:G81)</f>
        <v>0</v>
      </c>
      <c r="K81" s="23"/>
    </row>
    <row r="82" spans="1:8" ht="7.5" customHeight="1" hidden="1">
      <c r="A82" s="126"/>
      <c r="B82" s="245"/>
      <c r="C82" s="123"/>
      <c r="D82" s="265"/>
      <c r="E82" s="111"/>
      <c r="F82" s="215"/>
      <c r="G82" s="96"/>
      <c r="H82" s="44"/>
    </row>
    <row r="83" spans="1:8" ht="11.25" customHeight="1" hidden="1">
      <c r="A83" s="126"/>
      <c r="B83" s="245"/>
      <c r="C83" s="246" t="s">
        <v>93</v>
      </c>
      <c r="D83" s="265"/>
      <c r="E83" s="113">
        <v>0</v>
      </c>
      <c r="F83" s="213">
        <f>SUM(F84)</f>
        <v>0</v>
      </c>
      <c r="G83" s="97">
        <f>SUM(G84)</f>
        <v>0</v>
      </c>
      <c r="H83" s="42">
        <f>SUM(F83:G83)</f>
        <v>0</v>
      </c>
    </row>
    <row r="84" spans="1:11" s="1" customFormat="1" ht="11.25" customHeight="1" hidden="1">
      <c r="A84" s="126"/>
      <c r="B84" s="70"/>
      <c r="C84" s="283" t="s">
        <v>38</v>
      </c>
      <c r="D84" s="228" t="s">
        <v>68</v>
      </c>
      <c r="E84" s="111">
        <v>0</v>
      </c>
      <c r="F84" s="215"/>
      <c r="G84" s="96"/>
      <c r="H84" s="44">
        <f>SUM(F84:G84)</f>
        <v>0</v>
      </c>
      <c r="K84" s="23"/>
    </row>
    <row r="85" spans="1:11" s="1" customFormat="1" ht="7.5" customHeight="1" hidden="1">
      <c r="A85" s="126"/>
      <c r="B85" s="70"/>
      <c r="C85" s="283"/>
      <c r="D85" s="284"/>
      <c r="E85" s="232"/>
      <c r="F85" s="233"/>
      <c r="G85" s="234"/>
      <c r="H85" s="116"/>
      <c r="K85" s="23"/>
    </row>
    <row r="86" spans="1:11" s="1" customFormat="1" ht="11.25" customHeight="1" hidden="1">
      <c r="A86" s="126"/>
      <c r="B86" s="70"/>
      <c r="C86" s="285" t="s">
        <v>164</v>
      </c>
      <c r="D86" s="284"/>
      <c r="E86" s="286">
        <v>0</v>
      </c>
      <c r="F86" s="287">
        <v>0</v>
      </c>
      <c r="G86" s="288"/>
      <c r="H86" s="289"/>
      <c r="K86" s="23"/>
    </row>
    <row r="87" spans="1:11" s="1" customFormat="1" ht="11.25" customHeight="1" hidden="1">
      <c r="A87" s="126"/>
      <c r="B87" s="70"/>
      <c r="C87" s="280" t="s">
        <v>152</v>
      </c>
      <c r="D87" s="284" t="s">
        <v>169</v>
      </c>
      <c r="E87" s="232">
        <v>0</v>
      </c>
      <c r="F87" s="233">
        <v>0</v>
      </c>
      <c r="G87" s="234"/>
      <c r="H87" s="116">
        <f>SUM(F87:G87)</f>
        <v>0</v>
      </c>
      <c r="K87" s="23"/>
    </row>
    <row r="88" spans="1:8" ht="12.75" customHeight="1" hidden="1" thickBot="1">
      <c r="A88" s="126"/>
      <c r="B88" s="245"/>
      <c r="C88" s="269" t="s">
        <v>154</v>
      </c>
      <c r="D88" s="284" t="s">
        <v>170</v>
      </c>
      <c r="E88" s="232">
        <v>0</v>
      </c>
      <c r="F88" s="233">
        <v>0</v>
      </c>
      <c r="G88" s="234"/>
      <c r="H88" s="116">
        <f>SUM(F88:G88)</f>
        <v>0</v>
      </c>
    </row>
    <row r="89" spans="1:8" ht="7.5" customHeight="1">
      <c r="A89" s="127" t="s">
        <v>69</v>
      </c>
      <c r="B89" s="385"/>
      <c r="C89" s="385"/>
      <c r="D89" s="290"/>
      <c r="E89" s="388">
        <f>SUM(E16+E25+E33+E41)</f>
        <v>0</v>
      </c>
      <c r="F89" s="390">
        <f>SUM(F16+F20+F25+F33+F41)</f>
        <v>1255.88</v>
      </c>
      <c r="G89" s="395">
        <f>SUM(G16+G20+G25+G33+G41)</f>
        <v>678.25</v>
      </c>
      <c r="H89" s="395">
        <f>SUM(H16+H20+H25+H33+H41)</f>
        <v>1934.13</v>
      </c>
    </row>
    <row r="90" spans="1:8" ht="7.5" customHeight="1" thickBot="1">
      <c r="A90" s="386"/>
      <c r="B90" s="387"/>
      <c r="C90" s="387"/>
      <c r="D90" s="291"/>
      <c r="E90" s="389"/>
      <c r="F90" s="391"/>
      <c r="G90" s="396"/>
      <c r="H90" s="396"/>
    </row>
    <row r="96" spans="4:11" s="3" customFormat="1" ht="12.75">
      <c r="D96" s="71"/>
      <c r="G96" s="72"/>
      <c r="H96" s="72"/>
      <c r="K96" s="72"/>
    </row>
    <row r="97" spans="1:11" s="63" customFormat="1" ht="15.75">
      <c r="A97" s="52" t="s">
        <v>70</v>
      </c>
      <c r="D97" s="51"/>
      <c r="H97" s="53" t="s">
        <v>1</v>
      </c>
      <c r="K97" s="64"/>
    </row>
    <row r="98" spans="1:11" s="63" customFormat="1" ht="12" customHeight="1" thickBot="1">
      <c r="A98" s="52"/>
      <c r="D98" s="51"/>
      <c r="K98" s="64"/>
    </row>
    <row r="99" spans="1:8" ht="12.75">
      <c r="A99" s="378" t="s">
        <v>42</v>
      </c>
      <c r="B99" s="378" t="s">
        <v>43</v>
      </c>
      <c r="C99" s="292" t="s">
        <v>44</v>
      </c>
      <c r="D99" s="294"/>
      <c r="E99" s="380" t="s">
        <v>71</v>
      </c>
      <c r="F99" s="381"/>
      <c r="G99" s="381"/>
      <c r="H99" s="382"/>
    </row>
    <row r="100" spans="1:8" ht="12.75">
      <c r="A100" s="379"/>
      <c r="B100" s="379"/>
      <c r="C100" s="293" t="s">
        <v>7</v>
      </c>
      <c r="D100" s="295"/>
      <c r="E100" s="383" t="s">
        <v>4</v>
      </c>
      <c r="F100" s="384"/>
      <c r="G100" s="370" t="s">
        <v>46</v>
      </c>
      <c r="H100" s="299" t="s">
        <v>47</v>
      </c>
    </row>
    <row r="101" spans="1:8" ht="12.75">
      <c r="A101" s="397"/>
      <c r="B101" s="397"/>
      <c r="C101" s="296"/>
      <c r="D101" s="297"/>
      <c r="E101" s="301" t="s">
        <v>8</v>
      </c>
      <c r="F101" s="302" t="s">
        <v>9</v>
      </c>
      <c r="G101" s="397"/>
      <c r="H101" s="398"/>
    </row>
    <row r="102" spans="1:11" s="19" customFormat="1" ht="10.5" customHeight="1" thickBot="1">
      <c r="A102" s="303"/>
      <c r="B102" s="303"/>
      <c r="C102" s="304"/>
      <c r="D102" s="305"/>
      <c r="E102" s="306">
        <v>1</v>
      </c>
      <c r="F102" s="307">
        <v>2</v>
      </c>
      <c r="G102" s="308">
        <v>3</v>
      </c>
      <c r="H102" s="305" t="s">
        <v>48</v>
      </c>
      <c r="J102" s="65"/>
      <c r="K102" s="65"/>
    </row>
    <row r="103" spans="1:11" s="19" customFormat="1" ht="10.5" customHeight="1">
      <c r="A103" s="204" t="s">
        <v>49</v>
      </c>
      <c r="B103" s="205">
        <v>1000</v>
      </c>
      <c r="C103" s="235" t="s">
        <v>11</v>
      </c>
      <c r="D103" s="309"/>
      <c r="E103" s="310">
        <f aca="true" t="shared" si="3" ref="E103:G104">SUM(E104)</f>
        <v>0</v>
      </c>
      <c r="F103" s="311">
        <f t="shared" si="3"/>
        <v>234.73</v>
      </c>
      <c r="G103" s="312">
        <f t="shared" si="3"/>
        <v>627.75</v>
      </c>
      <c r="H103" s="313">
        <f>SUM(F103:G103)</f>
        <v>862.48</v>
      </c>
      <c r="J103" s="65"/>
      <c r="K103" s="65"/>
    </row>
    <row r="104" spans="1:11" s="19" customFormat="1" ht="10.5" customHeight="1">
      <c r="A104" s="314"/>
      <c r="B104" s="314"/>
      <c r="C104" s="223" t="s">
        <v>10</v>
      </c>
      <c r="D104" s="256"/>
      <c r="E104" s="114">
        <f t="shared" si="3"/>
        <v>0</v>
      </c>
      <c r="F104" s="83">
        <f t="shared" si="3"/>
        <v>234.73</v>
      </c>
      <c r="G104" s="46">
        <f t="shared" si="3"/>
        <v>627.75</v>
      </c>
      <c r="H104" s="93">
        <f>SUM(H105)</f>
        <v>862.48</v>
      </c>
      <c r="J104" s="65"/>
      <c r="K104" s="65"/>
    </row>
    <row r="105" spans="1:11" s="19" customFormat="1" ht="10.5" customHeight="1">
      <c r="A105" s="314"/>
      <c r="B105" s="314"/>
      <c r="C105" s="214" t="s">
        <v>95</v>
      </c>
      <c r="D105" s="193" t="s">
        <v>50</v>
      </c>
      <c r="E105" s="112">
        <v>0</v>
      </c>
      <c r="F105" s="84">
        <v>234.73</v>
      </c>
      <c r="G105" s="47">
        <v>627.75</v>
      </c>
      <c r="H105" s="227">
        <f>SUM(F105:G105)</f>
        <v>862.48</v>
      </c>
      <c r="J105" s="65"/>
      <c r="K105" s="65"/>
    </row>
    <row r="106" spans="1:11" s="19" customFormat="1" ht="7.5" customHeight="1" thickBot="1">
      <c r="A106" s="190"/>
      <c r="B106" s="191"/>
      <c r="C106" s="229"/>
      <c r="D106" s="315"/>
      <c r="E106" s="115"/>
      <c r="F106" s="233"/>
      <c r="G106" s="116"/>
      <c r="H106" s="316"/>
      <c r="J106" s="66"/>
      <c r="K106" s="65"/>
    </row>
    <row r="107" spans="1:10" ht="11.25" customHeight="1">
      <c r="A107" s="204" t="s">
        <v>51</v>
      </c>
      <c r="B107" s="205">
        <v>5100</v>
      </c>
      <c r="C107" s="206" t="s">
        <v>11</v>
      </c>
      <c r="D107" s="207"/>
      <c r="E107" s="317">
        <f>SUM(E108)</f>
        <v>0</v>
      </c>
      <c r="F107" s="209">
        <f>SUM(F108)</f>
        <v>20</v>
      </c>
      <c r="G107" s="221">
        <f>SUM(G108)</f>
        <v>62.75</v>
      </c>
      <c r="H107" s="222">
        <f>SUM(H108)</f>
        <v>82.75</v>
      </c>
      <c r="I107" s="50"/>
      <c r="J107" s="50"/>
    </row>
    <row r="108" spans="1:8" ht="11.25" customHeight="1">
      <c r="A108" s="190"/>
      <c r="B108" s="191"/>
      <c r="C108" s="223" t="s">
        <v>96</v>
      </c>
      <c r="D108" s="212"/>
      <c r="E108" s="114">
        <f>SUM(E109:E112)</f>
        <v>0</v>
      </c>
      <c r="F108" s="224">
        <f>SUM(F109:F110)</f>
        <v>20</v>
      </c>
      <c r="G108" s="93">
        <f>SUM(G109:G110)</f>
        <v>62.75</v>
      </c>
      <c r="H108" s="93">
        <f>SUM(F108:G108)</f>
        <v>82.75</v>
      </c>
    </row>
    <row r="109" spans="1:8" ht="11.25" customHeight="1">
      <c r="A109" s="190"/>
      <c r="B109" s="191"/>
      <c r="C109" s="214" t="s">
        <v>184</v>
      </c>
      <c r="D109" s="212" t="s">
        <v>52</v>
      </c>
      <c r="E109" s="112">
        <v>0</v>
      </c>
      <c r="F109" s="227">
        <v>0</v>
      </c>
      <c r="G109" s="226">
        <v>62.75</v>
      </c>
      <c r="H109" s="94">
        <f>SUM(F109+G109)</f>
        <v>62.75</v>
      </c>
    </row>
    <row r="110" spans="1:8" ht="11.25" customHeight="1">
      <c r="A110" s="190"/>
      <c r="B110" s="191"/>
      <c r="C110" s="214" t="s">
        <v>97</v>
      </c>
      <c r="D110" s="212" t="s">
        <v>110</v>
      </c>
      <c r="E110" s="112">
        <v>0</v>
      </c>
      <c r="F110" s="225">
        <v>20</v>
      </c>
      <c r="G110" s="227">
        <v>0</v>
      </c>
      <c r="H110" s="94">
        <f>SUM(F110+G110)</f>
        <v>20</v>
      </c>
    </row>
    <row r="111" spans="1:11" s="19" customFormat="1" ht="7.5" customHeight="1" thickBot="1">
      <c r="A111" s="318"/>
      <c r="B111" s="319"/>
      <c r="C111" s="304"/>
      <c r="D111" s="315"/>
      <c r="E111" s="320"/>
      <c r="F111" s="321"/>
      <c r="G111" s="322"/>
      <c r="H111" s="323"/>
      <c r="K111" s="65"/>
    </row>
    <row r="112" spans="1:11" s="19" customFormat="1" ht="15" customHeight="1">
      <c r="A112" s="204" t="s">
        <v>55</v>
      </c>
      <c r="B112" s="205">
        <v>5000</v>
      </c>
      <c r="C112" s="206" t="s">
        <v>11</v>
      </c>
      <c r="D112" s="207"/>
      <c r="E112" s="208">
        <f aca="true" t="shared" si="4" ref="E112:G113">SUM(E113)</f>
        <v>0</v>
      </c>
      <c r="F112" s="236">
        <f t="shared" si="4"/>
        <v>2.6</v>
      </c>
      <c r="G112" s="324">
        <f t="shared" si="4"/>
        <v>0</v>
      </c>
      <c r="H112" s="324">
        <f>SUM(F112:G112)</f>
        <v>2.6</v>
      </c>
      <c r="K112" s="65"/>
    </row>
    <row r="113" spans="1:10" ht="11.25" customHeight="1">
      <c r="A113" s="190"/>
      <c r="B113" s="191"/>
      <c r="C113" s="223" t="s">
        <v>18</v>
      </c>
      <c r="D113" s="193"/>
      <c r="E113" s="238">
        <f t="shared" si="4"/>
        <v>0</v>
      </c>
      <c r="F113" s="224">
        <f t="shared" si="4"/>
        <v>2.6</v>
      </c>
      <c r="G113" s="46">
        <f t="shared" si="4"/>
        <v>0</v>
      </c>
      <c r="H113" s="240">
        <f>SUM(F113:G113)</f>
        <v>2.6</v>
      </c>
      <c r="J113" s="61"/>
    </row>
    <row r="114" spans="1:8" ht="11.25" customHeight="1">
      <c r="A114" s="190"/>
      <c r="B114" s="191"/>
      <c r="C114" s="214" t="s">
        <v>19</v>
      </c>
      <c r="D114" s="212" t="s">
        <v>73</v>
      </c>
      <c r="E114" s="112">
        <v>0</v>
      </c>
      <c r="F114" s="225">
        <v>2.6</v>
      </c>
      <c r="G114" s="47">
        <v>0</v>
      </c>
      <c r="H114" s="94">
        <f>SUM(F114+G114)</f>
        <v>2.6</v>
      </c>
    </row>
    <row r="115" spans="1:8" ht="7.5" customHeight="1" thickBot="1">
      <c r="A115" s="318"/>
      <c r="B115" s="319"/>
      <c r="C115" s="304"/>
      <c r="D115" s="230"/>
      <c r="E115" s="115"/>
      <c r="F115" s="325"/>
      <c r="G115" s="326"/>
      <c r="H115" s="327"/>
    </row>
    <row r="116" spans="1:10" ht="12" customHeight="1" hidden="1">
      <c r="A116" s="204" t="s">
        <v>57</v>
      </c>
      <c r="B116" s="205">
        <v>3000</v>
      </c>
      <c r="C116" s="328" t="s">
        <v>11</v>
      </c>
      <c r="D116" s="207"/>
      <c r="E116" s="208">
        <v>0</v>
      </c>
      <c r="F116" s="236">
        <f>SUM(F117+F122+F125)</f>
        <v>0</v>
      </c>
      <c r="G116" s="324">
        <f>SUM(G117+G122+G125)</f>
        <v>0</v>
      </c>
      <c r="H116" s="324">
        <f>SUM(H117+H122+H125)</f>
        <v>5</v>
      </c>
      <c r="J116" s="67"/>
    </row>
    <row r="117" spans="1:11" s="74" customFormat="1" ht="12" customHeight="1" hidden="1">
      <c r="A117" s="329"/>
      <c r="B117" s="330"/>
      <c r="C117" s="246" t="s">
        <v>23</v>
      </c>
      <c r="D117" s="331"/>
      <c r="E117" s="332">
        <v>0</v>
      </c>
      <c r="F117" s="333">
        <f>SUM(F118:F120)</f>
        <v>0</v>
      </c>
      <c r="G117" s="333">
        <f>SUM(G118:G120)</f>
        <v>0</v>
      </c>
      <c r="H117" s="333">
        <f>SUM(H118:H120)</f>
        <v>0</v>
      </c>
      <c r="J117" s="75"/>
      <c r="K117" s="76"/>
    </row>
    <row r="118" spans="1:11" s="74" customFormat="1" ht="12" customHeight="1" hidden="1">
      <c r="A118" s="329"/>
      <c r="B118" s="330"/>
      <c r="C118" s="274" t="s">
        <v>28</v>
      </c>
      <c r="D118" s="256">
        <v>62540050</v>
      </c>
      <c r="E118" s="111">
        <v>0</v>
      </c>
      <c r="F118" s="215"/>
      <c r="G118" s="43"/>
      <c r="H118" s="44"/>
      <c r="J118" s="75"/>
      <c r="K118" s="76"/>
    </row>
    <row r="119" spans="1:11" s="74" customFormat="1" ht="12" customHeight="1" hidden="1">
      <c r="A119" s="329"/>
      <c r="B119" s="330"/>
      <c r="C119" s="248" t="s">
        <v>157</v>
      </c>
      <c r="D119" s="256">
        <v>60418451</v>
      </c>
      <c r="E119" s="232">
        <v>0</v>
      </c>
      <c r="F119" s="233"/>
      <c r="G119" s="334"/>
      <c r="H119" s="116"/>
      <c r="J119" s="75"/>
      <c r="K119" s="76"/>
    </row>
    <row r="120" spans="1:11" s="74" customFormat="1" ht="12" customHeight="1" hidden="1">
      <c r="A120" s="329"/>
      <c r="B120" s="330"/>
      <c r="C120" s="248" t="s">
        <v>158</v>
      </c>
      <c r="D120" s="256">
        <v>48895504</v>
      </c>
      <c r="E120" s="232">
        <v>0</v>
      </c>
      <c r="F120" s="233"/>
      <c r="G120" s="334"/>
      <c r="H120" s="116"/>
      <c r="J120" s="75"/>
      <c r="K120" s="76"/>
    </row>
    <row r="121" spans="1:11" s="74" customFormat="1" ht="12" customHeight="1" hidden="1">
      <c r="A121" s="329"/>
      <c r="B121" s="330"/>
      <c r="C121" s="335"/>
      <c r="D121" s="247"/>
      <c r="E121" s="232"/>
      <c r="F121" s="233"/>
      <c r="G121" s="334"/>
      <c r="H121" s="116"/>
      <c r="J121" s="75"/>
      <c r="K121" s="76"/>
    </row>
    <row r="122" spans="1:11" s="74" customFormat="1" ht="12" customHeight="1" hidden="1">
      <c r="A122" s="329"/>
      <c r="B122" s="330"/>
      <c r="C122" s="336" t="s">
        <v>171</v>
      </c>
      <c r="D122" s="247"/>
      <c r="E122" s="286">
        <v>0</v>
      </c>
      <c r="F122" s="287">
        <v>0</v>
      </c>
      <c r="G122" s="337"/>
      <c r="H122" s="289">
        <v>5</v>
      </c>
      <c r="J122" s="75"/>
      <c r="K122" s="76"/>
    </row>
    <row r="123" spans="1:11" s="74" customFormat="1" ht="12" customHeight="1" hidden="1">
      <c r="A123" s="329"/>
      <c r="B123" s="330"/>
      <c r="C123" s="280" t="s">
        <v>163</v>
      </c>
      <c r="D123" s="247">
        <v>43380093</v>
      </c>
      <c r="E123" s="232">
        <v>0</v>
      </c>
      <c r="F123" s="233">
        <v>0</v>
      </c>
      <c r="G123" s="334"/>
      <c r="H123" s="116"/>
      <c r="J123" s="75"/>
      <c r="K123" s="76"/>
    </row>
    <row r="124" spans="1:11" s="74" customFormat="1" ht="12" customHeight="1" hidden="1">
      <c r="A124" s="329"/>
      <c r="B124" s="330"/>
      <c r="C124" s="338"/>
      <c r="D124" s="247"/>
      <c r="E124" s="232"/>
      <c r="F124" s="233"/>
      <c r="G124" s="334"/>
      <c r="H124" s="116"/>
      <c r="J124" s="75"/>
      <c r="K124" s="76"/>
    </row>
    <row r="125" spans="1:11" s="74" customFormat="1" ht="12" customHeight="1" hidden="1">
      <c r="A125" s="329"/>
      <c r="B125" s="330"/>
      <c r="C125" s="336" t="s">
        <v>164</v>
      </c>
      <c r="D125" s="247"/>
      <c r="E125" s="286">
        <v>0</v>
      </c>
      <c r="F125" s="287">
        <v>0</v>
      </c>
      <c r="G125" s="337"/>
      <c r="H125" s="289"/>
      <c r="J125" s="75"/>
      <c r="K125" s="76"/>
    </row>
    <row r="126" spans="1:11" s="74" customFormat="1" ht="12" customHeight="1" hidden="1">
      <c r="A126" s="329"/>
      <c r="B126" s="330"/>
      <c r="C126" s="280" t="s">
        <v>165</v>
      </c>
      <c r="D126" s="247">
        <v>60418516</v>
      </c>
      <c r="E126" s="232">
        <v>0</v>
      </c>
      <c r="F126" s="233">
        <v>0</v>
      </c>
      <c r="G126" s="334"/>
      <c r="H126" s="116"/>
      <c r="J126" s="75"/>
      <c r="K126" s="76"/>
    </row>
    <row r="127" spans="1:10" ht="10.5" customHeight="1" hidden="1" thickBot="1">
      <c r="A127" s="339"/>
      <c r="B127" s="340"/>
      <c r="C127" s="341"/>
      <c r="D127" s="230"/>
      <c r="E127" s="115"/>
      <c r="F127" s="325"/>
      <c r="G127" s="116"/>
      <c r="H127" s="116"/>
      <c r="J127" s="62"/>
    </row>
    <row r="128" spans="1:8" ht="12" customHeight="1" thickBot="1">
      <c r="A128" s="392" t="s">
        <v>74</v>
      </c>
      <c r="B128" s="393"/>
      <c r="C128" s="394"/>
      <c r="D128" s="342"/>
      <c r="E128" s="343">
        <f>SUM(E103+E112+E116)</f>
        <v>0</v>
      </c>
      <c r="F128" s="344">
        <f>SUM(F103+F107+F112+F116)</f>
        <v>257.33</v>
      </c>
      <c r="G128" s="344">
        <f>SUM(G103+G107+G112+G116)</f>
        <v>690.5</v>
      </c>
      <c r="H128" s="344">
        <f>SUM(F128:G128)</f>
        <v>947.8299999999999</v>
      </c>
    </row>
    <row r="129" spans="1:8" ht="13.5" thickBot="1">
      <c r="A129" s="345"/>
      <c r="B129" s="345"/>
      <c r="C129" s="345"/>
      <c r="E129" s="345"/>
      <c r="F129" s="345"/>
      <c r="G129" s="345"/>
      <c r="H129" s="345"/>
    </row>
    <row r="130" spans="1:8" ht="13.5" thickBot="1">
      <c r="A130" s="346" t="s">
        <v>75</v>
      </c>
      <c r="B130" s="347"/>
      <c r="C130" s="347"/>
      <c r="D130" s="348"/>
      <c r="E130" s="349">
        <f>SUM(E89+E128)</f>
        <v>0</v>
      </c>
      <c r="F130" s="350">
        <f>SUM(F89+F128)</f>
        <v>1513.21</v>
      </c>
      <c r="G130" s="351">
        <f>SUM(G89+G128)</f>
        <v>1368.75</v>
      </c>
      <c r="H130" s="351">
        <f>SUM(H89+H128)</f>
        <v>2881.96</v>
      </c>
    </row>
  </sheetData>
  <mergeCells count="21">
    <mergeCell ref="A128:C128"/>
    <mergeCell ref="G89:G90"/>
    <mergeCell ref="H89:H90"/>
    <mergeCell ref="A99:A101"/>
    <mergeCell ref="B99:B101"/>
    <mergeCell ref="E99:H99"/>
    <mergeCell ref="E100:F100"/>
    <mergeCell ref="G100:G101"/>
    <mergeCell ref="H100:H101"/>
    <mergeCell ref="A43:A88"/>
    <mergeCell ref="A89:C90"/>
    <mergeCell ref="E89:E90"/>
    <mergeCell ref="F89:F90"/>
    <mergeCell ref="G1:H1"/>
    <mergeCell ref="A4:H4"/>
    <mergeCell ref="A12:A14"/>
    <mergeCell ref="B12:B14"/>
    <mergeCell ref="E12:H12"/>
    <mergeCell ref="E13:F13"/>
    <mergeCell ref="G13:G14"/>
    <mergeCell ref="H13:H1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77" sqref="A77"/>
    </sheetView>
  </sheetViews>
  <sheetFormatPr defaultColWidth="9.00390625" defaultRowHeight="12.75"/>
  <cols>
    <col min="1" max="1" width="60.75390625" style="0" customWidth="1"/>
    <col min="2" max="2" width="11.75390625" style="0" customWidth="1"/>
    <col min="3" max="3" width="64.75390625" style="0" customWidth="1"/>
  </cols>
  <sheetData>
    <row r="1" spans="3:9" ht="12.75">
      <c r="C1" s="2" t="s">
        <v>221</v>
      </c>
      <c r="F1" s="3"/>
      <c r="I1" s="3"/>
    </row>
    <row r="2" spans="3:9" ht="12.75">
      <c r="C2" s="2" t="s">
        <v>76</v>
      </c>
      <c r="F2" s="3"/>
      <c r="I2" s="3"/>
    </row>
    <row r="3" spans="1:3" ht="15.75">
      <c r="A3" s="364" t="s">
        <v>77</v>
      </c>
      <c r="B3" s="364"/>
      <c r="C3" s="364"/>
    </row>
    <row r="4" ht="13.5" thickBot="1"/>
    <row r="5" spans="1:3" ht="15">
      <c r="A5" s="399" t="s">
        <v>78</v>
      </c>
      <c r="B5" s="355" t="s">
        <v>79</v>
      </c>
      <c r="C5" s="401" t="s">
        <v>80</v>
      </c>
    </row>
    <row r="6" spans="1:3" ht="15.75" thickBot="1">
      <c r="A6" s="400"/>
      <c r="B6" s="356" t="s">
        <v>81</v>
      </c>
      <c r="C6" s="402"/>
    </row>
    <row r="7" spans="1:3" ht="15.75">
      <c r="A7" s="128" t="s">
        <v>82</v>
      </c>
      <c r="B7" s="129">
        <f>SUM(B8:B9)</f>
        <v>1290.04</v>
      </c>
      <c r="C7" s="130" t="s">
        <v>11</v>
      </c>
    </row>
    <row r="8" spans="1:3" ht="15.75" customHeight="1">
      <c r="A8" s="131" t="s">
        <v>100</v>
      </c>
      <c r="B8" s="132">
        <v>662.29</v>
      </c>
      <c r="C8" s="133" t="s">
        <v>197</v>
      </c>
    </row>
    <row r="9" spans="1:3" ht="15.75" thickBot="1">
      <c r="A9" s="134"/>
      <c r="B9" s="135">
        <v>627.75</v>
      </c>
      <c r="C9" s="357" t="s">
        <v>189</v>
      </c>
    </row>
    <row r="10" spans="1:3" ht="15.75">
      <c r="A10" s="136" t="s">
        <v>116</v>
      </c>
      <c r="B10" s="137">
        <f>SUM(B11:B11)</f>
        <v>2</v>
      </c>
      <c r="C10" s="138" t="s">
        <v>11</v>
      </c>
    </row>
    <row r="11" spans="1:3" s="1" customFormat="1" ht="15">
      <c r="A11" s="131" t="s">
        <v>187</v>
      </c>
      <c r="B11" s="132">
        <v>2</v>
      </c>
      <c r="C11" s="133" t="s">
        <v>188</v>
      </c>
    </row>
    <row r="12" spans="1:3" ht="15.75" thickBot="1">
      <c r="A12" s="131"/>
      <c r="B12" s="132"/>
      <c r="C12" s="139"/>
    </row>
    <row r="13" spans="1:3" ht="15.75">
      <c r="A13" s="136" t="s">
        <v>83</v>
      </c>
      <c r="B13" s="137">
        <f>SUM(B14:B20)</f>
        <v>91.49000000000001</v>
      </c>
      <c r="C13" s="140" t="s">
        <v>11</v>
      </c>
    </row>
    <row r="14" spans="1:3" ht="15">
      <c r="A14" s="131" t="s">
        <v>101</v>
      </c>
      <c r="B14" s="132">
        <v>10.22</v>
      </c>
      <c r="C14" s="139" t="s">
        <v>191</v>
      </c>
    </row>
    <row r="15" spans="1:3" ht="15">
      <c r="A15" s="131" t="s">
        <v>177</v>
      </c>
      <c r="B15" s="132">
        <v>62.75</v>
      </c>
      <c r="C15" s="139" t="s">
        <v>190</v>
      </c>
    </row>
    <row r="16" spans="1:3" ht="15">
      <c r="A16" s="131" t="s">
        <v>97</v>
      </c>
      <c r="B16" s="132">
        <v>1.43</v>
      </c>
      <c r="C16" s="139" t="s">
        <v>192</v>
      </c>
    </row>
    <row r="17" spans="1:3" ht="30">
      <c r="A17" s="131" t="s">
        <v>98</v>
      </c>
      <c r="B17" s="132">
        <v>5</v>
      </c>
      <c r="C17" s="141" t="s">
        <v>193</v>
      </c>
    </row>
    <row r="18" spans="1:3" ht="15">
      <c r="A18" s="131" t="s">
        <v>176</v>
      </c>
      <c r="B18" s="132">
        <v>9.5</v>
      </c>
      <c r="C18" s="139" t="s">
        <v>194</v>
      </c>
    </row>
    <row r="19" spans="1:3" ht="15">
      <c r="A19" s="131" t="s">
        <v>117</v>
      </c>
      <c r="B19" s="132">
        <v>2.59</v>
      </c>
      <c r="C19" s="139" t="s">
        <v>194</v>
      </c>
    </row>
    <row r="20" spans="1:3" ht="15.75" thickBot="1">
      <c r="A20" s="131"/>
      <c r="B20" s="132"/>
      <c r="C20" s="139"/>
    </row>
    <row r="21" spans="1:5" ht="15.75">
      <c r="A21" s="136" t="s">
        <v>84</v>
      </c>
      <c r="B21" s="142">
        <f>SUM(B22:B27)</f>
        <v>70.28999999999999</v>
      </c>
      <c r="C21" s="140" t="s">
        <v>11</v>
      </c>
      <c r="E21" s="61"/>
    </row>
    <row r="22" spans="1:5" ht="15">
      <c r="A22" s="143" t="s">
        <v>195</v>
      </c>
      <c r="B22" s="144">
        <v>3.77</v>
      </c>
      <c r="C22" s="139" t="s">
        <v>194</v>
      </c>
      <c r="E22" s="61"/>
    </row>
    <row r="23" spans="1:3" ht="15">
      <c r="A23" s="131" t="s">
        <v>16</v>
      </c>
      <c r="B23" s="132">
        <v>11</v>
      </c>
      <c r="C23" s="139" t="s">
        <v>196</v>
      </c>
    </row>
    <row r="24" spans="1:3" ht="15">
      <c r="A24" s="131" t="s">
        <v>17</v>
      </c>
      <c r="B24" s="132">
        <v>16.59</v>
      </c>
      <c r="C24" s="139" t="s">
        <v>194</v>
      </c>
    </row>
    <row r="25" spans="1:3" ht="15">
      <c r="A25" s="131" t="s">
        <v>102</v>
      </c>
      <c r="B25" s="132">
        <v>38.93</v>
      </c>
      <c r="C25" s="124" t="s">
        <v>118</v>
      </c>
    </row>
    <row r="26" spans="1:3" ht="15" hidden="1">
      <c r="A26" s="131"/>
      <c r="B26" s="132"/>
      <c r="C26" s="139"/>
    </row>
    <row r="27" spans="1:3" ht="15.75" thickBot="1">
      <c r="A27" s="352"/>
      <c r="B27" s="353"/>
      <c r="C27" s="354"/>
    </row>
    <row r="28" spans="1:3" ht="16.5" hidden="1" thickBot="1">
      <c r="A28" s="128" t="s">
        <v>85</v>
      </c>
      <c r="B28" s="137">
        <f>SUM(B29:B64)</f>
        <v>0</v>
      </c>
      <c r="C28" s="130" t="s">
        <v>11</v>
      </c>
    </row>
    <row r="29" spans="1:3" s="1" customFormat="1" ht="13.5" customHeight="1" hidden="1">
      <c r="A29" s="145" t="s">
        <v>199</v>
      </c>
      <c r="B29" s="146"/>
      <c r="C29" s="147" t="s">
        <v>119</v>
      </c>
    </row>
    <row r="30" spans="1:3" s="1" customFormat="1" ht="12.75" customHeight="1" hidden="1">
      <c r="A30" s="148" t="s">
        <v>21</v>
      </c>
      <c r="B30" s="149"/>
      <c r="C30" s="150" t="s">
        <v>119</v>
      </c>
    </row>
    <row r="31" spans="1:3" s="1" customFormat="1" ht="14.25" customHeight="1" hidden="1">
      <c r="A31" s="151" t="s">
        <v>200</v>
      </c>
      <c r="B31" s="149"/>
      <c r="C31" s="152" t="s">
        <v>120</v>
      </c>
    </row>
    <row r="32" spans="1:3" s="1" customFormat="1" ht="12" customHeight="1" hidden="1">
      <c r="A32" s="151" t="s">
        <v>121</v>
      </c>
      <c r="B32" s="149"/>
      <c r="C32" s="153" t="s">
        <v>122</v>
      </c>
    </row>
    <row r="33" spans="1:3" s="1" customFormat="1" ht="14.25" customHeight="1" hidden="1">
      <c r="A33" s="148" t="s">
        <v>201</v>
      </c>
      <c r="B33" s="149"/>
      <c r="C33" s="154" t="s">
        <v>123</v>
      </c>
    </row>
    <row r="34" spans="1:3" s="1" customFormat="1" ht="14.25" customHeight="1" hidden="1">
      <c r="A34" s="155" t="s">
        <v>202</v>
      </c>
      <c r="B34" s="149"/>
      <c r="C34" s="150" t="s">
        <v>119</v>
      </c>
    </row>
    <row r="35" spans="1:3" s="1" customFormat="1" ht="14.25" customHeight="1" hidden="1">
      <c r="A35" s="148" t="s">
        <v>203</v>
      </c>
      <c r="B35" s="149"/>
      <c r="C35" s="156" t="s">
        <v>124</v>
      </c>
    </row>
    <row r="36" spans="1:3" s="1" customFormat="1" ht="13.5" customHeight="1" hidden="1">
      <c r="A36" s="157" t="s">
        <v>204</v>
      </c>
      <c r="B36" s="158"/>
      <c r="C36" s="159" t="s">
        <v>125</v>
      </c>
    </row>
    <row r="37" spans="1:3" s="1" customFormat="1" ht="12" customHeight="1" hidden="1">
      <c r="A37" s="160" t="s">
        <v>205</v>
      </c>
      <c r="B37" s="132"/>
      <c r="C37" s="156" t="s">
        <v>126</v>
      </c>
    </row>
    <row r="38" spans="1:3" s="1" customFormat="1" ht="11.25" customHeight="1" hidden="1">
      <c r="A38" s="148" t="s">
        <v>206</v>
      </c>
      <c r="B38" s="149"/>
      <c r="C38" s="156" t="s">
        <v>89</v>
      </c>
    </row>
    <row r="39" spans="1:3" s="1" customFormat="1" ht="11.25" customHeight="1" hidden="1">
      <c r="A39" s="148" t="s">
        <v>207</v>
      </c>
      <c r="B39" s="149"/>
      <c r="C39" s="156" t="s">
        <v>127</v>
      </c>
    </row>
    <row r="40" spans="1:3" s="1" customFormat="1" ht="11.25" customHeight="1" hidden="1">
      <c r="A40" s="148" t="s">
        <v>208</v>
      </c>
      <c r="B40" s="149"/>
      <c r="C40" s="153" t="s">
        <v>128</v>
      </c>
    </row>
    <row r="41" spans="1:3" s="1" customFormat="1" ht="11.25" customHeight="1" hidden="1">
      <c r="A41" s="148" t="s">
        <v>209</v>
      </c>
      <c r="B41" s="149"/>
      <c r="C41" s="156" t="s">
        <v>89</v>
      </c>
    </row>
    <row r="42" spans="1:3" s="1" customFormat="1" ht="11.25" customHeight="1" hidden="1">
      <c r="A42" s="161" t="s">
        <v>210</v>
      </c>
      <c r="B42" s="149"/>
      <c r="C42" s="156" t="s">
        <v>129</v>
      </c>
    </row>
    <row r="43" spans="1:3" s="1" customFormat="1" ht="11.25" customHeight="1" hidden="1">
      <c r="A43" s="160" t="s">
        <v>32</v>
      </c>
      <c r="B43" s="149"/>
      <c r="C43" s="156" t="s">
        <v>130</v>
      </c>
    </row>
    <row r="44" spans="1:3" s="1" customFormat="1" ht="11.25" customHeight="1" hidden="1">
      <c r="A44" s="148" t="s">
        <v>211</v>
      </c>
      <c r="B44" s="149"/>
      <c r="C44" s="156" t="s">
        <v>131</v>
      </c>
    </row>
    <row r="45" spans="1:3" s="1" customFormat="1" ht="11.25" customHeight="1" hidden="1">
      <c r="A45" s="148" t="s">
        <v>212</v>
      </c>
      <c r="B45" s="149"/>
      <c r="C45" s="156" t="s">
        <v>126</v>
      </c>
    </row>
    <row r="46" spans="1:3" s="1" customFormat="1" ht="11.25" customHeight="1" hidden="1">
      <c r="A46" s="148" t="s">
        <v>213</v>
      </c>
      <c r="B46" s="149"/>
      <c r="C46" s="162" t="s">
        <v>132</v>
      </c>
    </row>
    <row r="47" spans="1:3" s="1" customFormat="1" ht="11.25" customHeight="1" hidden="1">
      <c r="A47" s="157" t="s">
        <v>214</v>
      </c>
      <c r="B47" s="163"/>
      <c r="C47" s="153" t="s">
        <v>91</v>
      </c>
    </row>
    <row r="48" spans="1:3" s="1" customFormat="1" ht="11.25" customHeight="1" hidden="1">
      <c r="A48" s="160" t="s">
        <v>215</v>
      </c>
      <c r="B48" s="132"/>
      <c r="C48" s="156" t="s">
        <v>133</v>
      </c>
    </row>
    <row r="49" spans="1:3" s="1" customFormat="1" ht="11.25" customHeight="1" hidden="1">
      <c r="A49" s="160" t="s">
        <v>216</v>
      </c>
      <c r="B49" s="149"/>
      <c r="C49" s="150" t="s">
        <v>134</v>
      </c>
    </row>
    <row r="50" spans="1:3" s="1" customFormat="1" ht="11.25" customHeight="1" hidden="1">
      <c r="A50" s="151" t="s">
        <v>135</v>
      </c>
      <c r="B50" s="149"/>
      <c r="C50" s="150" t="s">
        <v>136</v>
      </c>
    </row>
    <row r="51" spans="1:3" s="1" customFormat="1" ht="12.75" customHeight="1" hidden="1">
      <c r="A51" s="164" t="s">
        <v>137</v>
      </c>
      <c r="B51" s="149"/>
      <c r="C51" s="165" t="s">
        <v>138</v>
      </c>
    </row>
    <row r="52" spans="1:3" s="1" customFormat="1" ht="13.5" customHeight="1" hidden="1">
      <c r="A52" s="166" t="s">
        <v>139</v>
      </c>
      <c r="B52" s="149"/>
      <c r="C52" s="167" t="s">
        <v>140</v>
      </c>
    </row>
    <row r="53" spans="1:3" s="1" customFormat="1" ht="15" hidden="1">
      <c r="A53" s="164" t="s">
        <v>141</v>
      </c>
      <c r="B53" s="149"/>
      <c r="C53" s="150" t="s">
        <v>119</v>
      </c>
    </row>
    <row r="54" spans="1:3" s="1" customFormat="1" ht="15" hidden="1">
      <c r="A54" s="151" t="s">
        <v>142</v>
      </c>
      <c r="B54" s="149"/>
      <c r="C54" s="150" t="s">
        <v>143</v>
      </c>
    </row>
    <row r="55" spans="1:3" s="1" customFormat="1" ht="15" hidden="1">
      <c r="A55" s="164" t="s">
        <v>144</v>
      </c>
      <c r="B55" s="149"/>
      <c r="C55" s="156" t="s">
        <v>145</v>
      </c>
    </row>
    <row r="56" spans="1:3" s="1" customFormat="1" ht="15" hidden="1">
      <c r="A56" s="164" t="s">
        <v>146</v>
      </c>
      <c r="B56" s="149"/>
      <c r="C56" s="156" t="s">
        <v>90</v>
      </c>
    </row>
    <row r="57" spans="1:3" s="1" customFormat="1" ht="15" hidden="1">
      <c r="A57" s="164" t="s">
        <v>147</v>
      </c>
      <c r="B57" s="149"/>
      <c r="C57" s="168" t="s">
        <v>148</v>
      </c>
    </row>
    <row r="58" spans="1:3" s="1" customFormat="1" ht="15" hidden="1">
      <c r="A58" s="160" t="s">
        <v>38</v>
      </c>
      <c r="B58" s="149"/>
      <c r="C58" s="156" t="s">
        <v>92</v>
      </c>
    </row>
    <row r="59" spans="1:3" ht="15" hidden="1">
      <c r="A59" s="160" t="s">
        <v>217</v>
      </c>
      <c r="B59" s="149"/>
      <c r="C59" s="153" t="s">
        <v>149</v>
      </c>
    </row>
    <row r="60" spans="1:3" s="1" customFormat="1" ht="15" hidden="1">
      <c r="A60" s="160" t="s">
        <v>218</v>
      </c>
      <c r="B60" s="149"/>
      <c r="C60" s="150" t="s">
        <v>150</v>
      </c>
    </row>
    <row r="61" spans="1:3" s="1" customFormat="1" ht="15" hidden="1">
      <c r="A61" s="164" t="s">
        <v>219</v>
      </c>
      <c r="B61" s="132"/>
      <c r="C61" s="165" t="s">
        <v>151</v>
      </c>
    </row>
    <row r="62" spans="1:3" s="1" customFormat="1" ht="15" hidden="1">
      <c r="A62" s="164" t="s">
        <v>220</v>
      </c>
      <c r="B62" s="132"/>
      <c r="C62" s="156" t="s">
        <v>155</v>
      </c>
    </row>
    <row r="63" spans="1:3" s="1" customFormat="1" ht="15" hidden="1">
      <c r="A63" s="164" t="s">
        <v>152</v>
      </c>
      <c r="B63" s="132"/>
      <c r="C63" s="150" t="s">
        <v>153</v>
      </c>
    </row>
    <row r="64" spans="1:3" s="1" customFormat="1" ht="15.75" hidden="1" thickBot="1">
      <c r="A64" s="169" t="s">
        <v>154</v>
      </c>
      <c r="B64" s="170"/>
      <c r="C64" s="171" t="s">
        <v>125</v>
      </c>
    </row>
    <row r="65" spans="1:3" ht="16.5" thickBot="1">
      <c r="A65" s="172" t="s">
        <v>86</v>
      </c>
      <c r="B65" s="173">
        <f>SUM(B7+B10+B13+B21+B28)</f>
        <v>1453.82</v>
      </c>
      <c r="C65" s="174" t="s">
        <v>11</v>
      </c>
    </row>
  </sheetData>
  <mergeCells count="3">
    <mergeCell ref="A3:C3"/>
    <mergeCell ref="A5:A6"/>
    <mergeCell ref="C5:C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2008-12-04T06:42:24Z</cp:lastPrinted>
  <dcterms:created xsi:type="dcterms:W3CDTF">2007-07-12T08:19:05Z</dcterms:created>
  <dcterms:modified xsi:type="dcterms:W3CDTF">2008-12-05T07:02:18Z</dcterms:modified>
  <cp:category/>
  <cp:version/>
  <cp:contentType/>
  <cp:contentStatus/>
</cp:coreProperties>
</file>