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Nabídková cena" sheetId="1" r:id="rId1"/>
    <sheet name="Informace" sheetId="2" r:id="rId2"/>
  </sheets>
  <definedNames>
    <definedName name="_xlnm.Print_Area" localSheetId="1">'Informace'!$A$1:$I$22</definedName>
    <definedName name="_xlnm.Print_Area" localSheetId="0">'Nabídková cena'!$A$1:$M$30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J12" authorId="0">
      <text>
        <r>
          <rPr>
            <b/>
            <sz val="8"/>
            <rFont val="Tahoma"/>
            <family val="0"/>
          </rPr>
          <t>uchazeč vloží jím účtovanou sazbu DPH ke každé položce</t>
        </r>
      </text>
    </comment>
  </commentList>
</comments>
</file>

<file path=xl/sharedStrings.xml><?xml version="1.0" encoding="utf-8"?>
<sst xmlns="http://schemas.openxmlformats.org/spreadsheetml/2006/main" count="63" uniqueCount="54">
  <si>
    <t>200 x 90 ( položka č. 3)</t>
  </si>
  <si>
    <t>200 x 90 x 12 (položka č. 4)</t>
  </si>
  <si>
    <t>200 x 80 x 12 (položka č. 5)</t>
  </si>
  <si>
    <t>200 x 90 x cca do 15 cm (položka č. 6)</t>
  </si>
  <si>
    <t>JMS</t>
  </si>
  <si>
    <t>Množství</t>
  </si>
  <si>
    <t>Položkový seznam</t>
  </si>
  <si>
    <t>ks</t>
  </si>
  <si>
    <t>Pečovatelská lůžka elektricky polohovatelná celkem         z toho rozměry v cm :</t>
  </si>
  <si>
    <t>Pečovatelská lůžka mechanicky polohovatelná celkem  z toho rozměry v cm :</t>
  </si>
  <si>
    <t>Pasivní antidekubitní matrace celkem                             z toho rozměry v cm :</t>
  </si>
  <si>
    <t>Aktivní antidekubitní matrace celkem                               z toho rozměry v cm :</t>
  </si>
  <si>
    <t>Cena bez DPH</t>
  </si>
  <si>
    <t>Cena včetně  DPH</t>
  </si>
  <si>
    <t>Celková cena včetně DPH</t>
  </si>
  <si>
    <t xml:space="preserve">Z toho </t>
  </si>
  <si>
    <t>Cena bez DPH celkem</t>
  </si>
  <si>
    <t>200 x 90 (položka č.1)</t>
  </si>
  <si>
    <t>200 x 80 (položka č. 2)</t>
  </si>
  <si>
    <t>Skupina A.                       Pečovatelská lůžka</t>
  </si>
  <si>
    <t>Cena/ks     bez DPH</t>
  </si>
  <si>
    <t>Sazba DPH</t>
  </si>
  <si>
    <r>
      <t xml:space="preserve">Předmět zakázky:  </t>
    </r>
    <r>
      <rPr>
        <sz val="10"/>
        <rFont val="Arial CE"/>
        <family val="2"/>
      </rPr>
      <t>„Pečovatelská lůžka elektricky a mechanicky polohovatelná, pasivní a aktivní antidekubitní matrace, pro příspěvkové organizace kraje Vysočina“</t>
    </r>
  </si>
  <si>
    <t>Domov pro seniory Havlíčkův Brod</t>
  </si>
  <si>
    <t>Domov důchodců Humpolec</t>
  </si>
  <si>
    <t>Domov důchodců Proseč u Pošné</t>
  </si>
  <si>
    <t>Domov pro seniory Mitrov</t>
  </si>
  <si>
    <t>Domov pro seniory Velké Meziříčí</t>
  </si>
  <si>
    <t>Domov pro seniory Náměšť nad Oslavou</t>
  </si>
  <si>
    <t>Domov pro seniory Třebíč, Koutkova-Kubešova</t>
  </si>
  <si>
    <t>Domov důchodců Velký Újezd</t>
  </si>
  <si>
    <t>Diagnostický ústav sociální péče Černovice</t>
  </si>
  <si>
    <t>Ústav sociální péče Nové Syrovice</t>
  </si>
  <si>
    <t>Ústav sociální péče pro mentálně postižené Těchobuz</t>
  </si>
  <si>
    <t>Položka č.1</t>
  </si>
  <si>
    <t>Položka č.2</t>
  </si>
  <si>
    <t>Položka č.3</t>
  </si>
  <si>
    <t>Položka č.4</t>
  </si>
  <si>
    <t>Položka č.5</t>
  </si>
  <si>
    <t>Položka č.6</t>
  </si>
  <si>
    <t xml:space="preserve">Celkem </t>
  </si>
  <si>
    <t>Skupina B.                                         Antidekubitní matrace</t>
  </si>
  <si>
    <t>Příloha č. 3</t>
  </si>
  <si>
    <t>Domov důchodců Proseč - Obořiště</t>
  </si>
  <si>
    <t>Tyto ceny jsou ceny vstupní do následné elektronické aukce, kde mohou být pouze snižovány</t>
  </si>
  <si>
    <t>Informace o množství a místech dodávek poptávaných položek veřejné zakázky jednotlivými příspěvkovými organizacemi kraje Vysočina</t>
  </si>
  <si>
    <r>
      <t xml:space="preserve">Centrální zadavatel: </t>
    </r>
    <r>
      <rPr>
        <sz val="10"/>
        <rFont val="Arial CE"/>
        <family val="2"/>
      </rPr>
      <t>Vysočina, Žižkova 57, 587 33 Jihlava, IČ: 708 90 749, zastoupená RNDr. Milošem Vystrčieml, hejtmanem kraje</t>
    </r>
  </si>
  <si>
    <t>Uchazeč vyplní bílá pole v sektoru I12 až J25.</t>
  </si>
  <si>
    <t>Počet stran: 2</t>
  </si>
  <si>
    <t>Antidekubitní matrace</t>
  </si>
  <si>
    <t>Pečovatelská lůžka</t>
  </si>
  <si>
    <t>Domov pro seniory Třebíč, Manž. Curieových</t>
  </si>
  <si>
    <t>Ústav sociální péče Jinošov</t>
  </si>
  <si>
    <t>RK-28-2008-43,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</si>
</sst>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19" borderId="10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24" borderId="33" xfId="0" applyFont="1" applyFill="1" applyBorder="1" applyAlignment="1" applyProtection="1">
      <alignment horizontal="center"/>
      <protection hidden="1"/>
    </xf>
    <xf numFmtId="3" fontId="0" fillId="24" borderId="33" xfId="0" applyNumberFormat="1" applyFont="1" applyFill="1" applyBorder="1" applyAlignment="1" applyProtection="1">
      <alignment horizontal="center"/>
      <protection hidden="1"/>
    </xf>
    <xf numFmtId="4" fontId="0" fillId="0" borderId="33" xfId="0" applyNumberFormat="1" applyFont="1" applyFill="1" applyBorder="1" applyAlignment="1" applyProtection="1">
      <alignment horizontal="center"/>
      <protection hidden="1" locked="0"/>
    </xf>
    <xf numFmtId="3" fontId="0" fillId="0" borderId="33" xfId="0" applyNumberFormat="1" applyFont="1" applyFill="1" applyBorder="1" applyAlignment="1" applyProtection="1">
      <alignment horizontal="center"/>
      <protection hidden="1" locked="0"/>
    </xf>
    <xf numFmtId="4" fontId="0" fillId="24" borderId="33" xfId="0" applyNumberFormat="1" applyFont="1" applyFill="1" applyBorder="1" applyAlignment="1" applyProtection="1">
      <alignment horizontal="right"/>
      <protection hidden="1"/>
    </xf>
    <xf numFmtId="4" fontId="0" fillId="24" borderId="33" xfId="0" applyNumberFormat="1" applyFont="1" applyFill="1" applyBorder="1" applyAlignment="1" applyProtection="1">
      <alignment horizontal="right" wrapText="1"/>
      <protection hidden="1"/>
    </xf>
    <xf numFmtId="0" fontId="1" fillId="24" borderId="34" xfId="0" applyFont="1" applyFill="1" applyBorder="1" applyAlignment="1" applyProtection="1">
      <alignment horizontal="center"/>
      <protection hidden="1"/>
    </xf>
    <xf numFmtId="3" fontId="0" fillId="24" borderId="34" xfId="0" applyNumberFormat="1" applyFont="1" applyFill="1" applyBorder="1" applyAlignment="1" applyProtection="1">
      <alignment horizontal="center"/>
      <protection hidden="1"/>
    </xf>
    <xf numFmtId="4" fontId="0" fillId="0" borderId="34" xfId="0" applyNumberFormat="1" applyFont="1" applyFill="1" applyBorder="1" applyAlignment="1" applyProtection="1">
      <alignment horizontal="center"/>
      <protection hidden="1" locked="0"/>
    </xf>
    <xf numFmtId="3" fontId="0" fillId="0" borderId="34" xfId="0" applyNumberFormat="1" applyFont="1" applyFill="1" applyBorder="1" applyAlignment="1" applyProtection="1">
      <alignment horizontal="center"/>
      <protection hidden="1" locked="0"/>
    </xf>
    <xf numFmtId="4" fontId="0" fillId="24" borderId="34" xfId="0" applyNumberFormat="1" applyFont="1" applyFill="1" applyBorder="1" applyAlignment="1" applyProtection="1">
      <alignment horizontal="right"/>
      <protection hidden="1"/>
    </xf>
    <xf numFmtId="4" fontId="0" fillId="24" borderId="34" xfId="0" applyNumberFormat="1" applyFont="1" applyFill="1" applyBorder="1" applyAlignment="1" applyProtection="1">
      <alignment horizontal="right" wrapText="1"/>
      <protection hidden="1"/>
    </xf>
    <xf numFmtId="0" fontId="0" fillId="24" borderId="34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 locked="0"/>
    </xf>
    <xf numFmtId="0" fontId="1" fillId="4" borderId="33" xfId="0" applyFont="1" applyFill="1" applyBorder="1" applyAlignment="1" applyProtection="1">
      <alignment horizontal="center"/>
      <protection hidden="1"/>
    </xf>
    <xf numFmtId="0" fontId="0" fillId="4" borderId="35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 locked="0"/>
    </xf>
    <xf numFmtId="4" fontId="0" fillId="4" borderId="33" xfId="0" applyNumberFormat="1" applyFont="1" applyFill="1" applyBorder="1" applyAlignment="1" applyProtection="1">
      <alignment horizontal="right"/>
      <protection hidden="1"/>
    </xf>
    <xf numFmtId="0" fontId="1" fillId="4" borderId="34" xfId="0" applyFont="1" applyFill="1" applyBorder="1" applyAlignment="1" applyProtection="1">
      <alignment horizontal="center"/>
      <protection hidden="1"/>
    </xf>
    <xf numFmtId="0" fontId="0" fillId="4" borderId="36" xfId="0" applyFont="1" applyFill="1" applyBorder="1" applyAlignment="1" applyProtection="1">
      <alignment horizontal="center"/>
      <protection hidden="1"/>
    </xf>
    <xf numFmtId="4" fontId="0" fillId="4" borderId="34" xfId="0" applyNumberFormat="1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" fontId="2" fillId="7" borderId="11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9" fontId="3" fillId="0" borderId="37" xfId="0" applyNumberFormat="1" applyFont="1" applyFill="1" applyBorder="1" applyAlignment="1" applyProtection="1">
      <alignment/>
      <protection hidden="1"/>
    </xf>
    <xf numFmtId="4" fontId="3" fillId="0" borderId="38" xfId="0" applyNumberFormat="1" applyFont="1" applyFill="1" applyBorder="1" applyAlignment="1" applyProtection="1">
      <alignment/>
      <protection hidden="1"/>
    </xf>
    <xf numFmtId="9" fontId="3" fillId="0" borderId="39" xfId="0" applyNumberFormat="1" applyFont="1" applyFill="1" applyBorder="1" applyAlignment="1" applyProtection="1">
      <alignment/>
      <protection hidden="1"/>
    </xf>
    <xf numFmtId="4" fontId="3" fillId="0" borderId="34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3" fillId="0" borderId="40" xfId="0" applyFont="1" applyFill="1" applyBorder="1" applyAlignment="1" applyProtection="1">
      <alignment/>
      <protection hidden="1"/>
    </xf>
    <xf numFmtId="0" fontId="3" fillId="0" borderId="41" xfId="0" applyFont="1" applyFill="1" applyBorder="1" applyAlignment="1" applyProtection="1">
      <alignment/>
      <protection hidden="1"/>
    </xf>
    <xf numFmtId="0" fontId="3" fillId="0" borderId="26" xfId="0" applyFont="1" applyFill="1" applyBorder="1" applyAlignment="1" applyProtection="1">
      <alignment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2" fillId="7" borderId="40" xfId="0" applyFont="1" applyFill="1" applyBorder="1" applyAlignment="1" applyProtection="1">
      <alignment/>
      <protection hidden="1"/>
    </xf>
    <xf numFmtId="0" fontId="2" fillId="7" borderId="41" xfId="0" applyFont="1" applyFill="1" applyBorder="1" applyAlignment="1" applyProtection="1">
      <alignment/>
      <protection hidden="1"/>
    </xf>
    <xf numFmtId="0" fontId="2" fillId="7" borderId="26" xfId="0" applyFont="1" applyFill="1" applyBorder="1" applyAlignment="1" applyProtection="1">
      <alignment/>
      <protection hidden="1"/>
    </xf>
    <xf numFmtId="4" fontId="1" fillId="4" borderId="11" xfId="0" applyNumberFormat="1" applyFont="1" applyFill="1" applyBorder="1" applyAlignment="1" applyProtection="1">
      <alignment horizontal="right"/>
      <protection hidden="1"/>
    </xf>
    <xf numFmtId="4" fontId="0" fillId="4" borderId="43" xfId="0" applyNumberFormat="1" applyFill="1" applyBorder="1" applyAlignment="1" applyProtection="1">
      <alignment horizontal="right"/>
      <protection hidden="1"/>
    </xf>
    <xf numFmtId="0" fontId="1" fillId="4" borderId="31" xfId="0" applyFont="1" applyFill="1" applyBorder="1" applyAlignment="1" applyProtection="1">
      <alignment wrapText="1"/>
      <protection hidden="1"/>
    </xf>
    <xf numFmtId="0" fontId="1" fillId="4" borderId="44" xfId="0" applyFont="1" applyFill="1" applyBorder="1" applyAlignment="1" applyProtection="1">
      <alignment wrapText="1"/>
      <protection hidden="1"/>
    </xf>
    <xf numFmtId="0" fontId="0" fillId="4" borderId="45" xfId="0" applyFill="1" applyBorder="1" applyAlignment="1" applyProtection="1">
      <alignment wrapText="1"/>
      <protection hidden="1"/>
    </xf>
    <xf numFmtId="0" fontId="0" fillId="4" borderId="46" xfId="0" applyFill="1" applyBorder="1" applyAlignment="1" applyProtection="1">
      <alignment wrapText="1"/>
      <protection hidden="1"/>
    </xf>
    <xf numFmtId="0" fontId="1" fillId="4" borderId="47" xfId="0" applyFont="1" applyFill="1" applyBorder="1" applyAlignment="1" applyProtection="1">
      <alignment wrapText="1"/>
      <protection hidden="1"/>
    </xf>
    <xf numFmtId="0" fontId="0" fillId="4" borderId="48" xfId="0" applyFill="1" applyBorder="1" applyAlignment="1" applyProtection="1">
      <alignment wrapText="1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0" fillId="4" borderId="43" xfId="0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4" borderId="49" xfId="0" applyFont="1" applyFill="1" applyBorder="1" applyAlignment="1" applyProtection="1">
      <alignment/>
      <protection hidden="1"/>
    </xf>
    <xf numFmtId="0" fontId="1" fillId="4" borderId="50" xfId="0" applyFont="1" applyFill="1" applyBorder="1" applyAlignment="1" applyProtection="1">
      <alignment/>
      <protection hidden="1"/>
    </xf>
    <xf numFmtId="0" fontId="1" fillId="4" borderId="51" xfId="0" applyFont="1" applyFill="1" applyBorder="1" applyAlignment="1" applyProtection="1">
      <alignment/>
      <protection hidden="1"/>
    </xf>
    <xf numFmtId="4" fontId="1" fillId="24" borderId="11" xfId="0" applyNumberFormat="1" applyFont="1" applyFill="1" applyBorder="1" applyAlignment="1" applyProtection="1">
      <alignment horizontal="right"/>
      <protection hidden="1"/>
    </xf>
    <xf numFmtId="4" fontId="0" fillId="0" borderId="43" xfId="0" applyNumberFormat="1" applyBorder="1" applyAlignment="1" applyProtection="1">
      <alignment horizontal="right"/>
      <protection hidden="1"/>
    </xf>
    <xf numFmtId="0" fontId="1" fillId="4" borderId="44" xfId="0" applyFont="1" applyFill="1" applyBorder="1" applyAlignment="1" applyProtection="1">
      <alignment horizontal="center"/>
      <protection hidden="1"/>
    </xf>
    <xf numFmtId="0" fontId="0" fillId="4" borderId="46" xfId="0" applyFill="1" applyBorder="1" applyAlignment="1" applyProtection="1">
      <alignment horizontal="center"/>
      <protection hidden="1"/>
    </xf>
    <xf numFmtId="0" fontId="1" fillId="24" borderId="11" xfId="0" applyFont="1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4" fontId="1" fillId="24" borderId="11" xfId="0" applyNumberFormat="1" applyFont="1" applyFill="1" applyBorder="1" applyAlignment="1" applyProtection="1">
      <alignment horizontal="center"/>
      <protection hidden="1"/>
    </xf>
    <xf numFmtId="4" fontId="0" fillId="0" borderId="43" xfId="0" applyNumberFormat="1" applyBorder="1" applyAlignment="1" applyProtection="1">
      <alignment horizontal="center"/>
      <protection hidden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52" xfId="0" applyFont="1" applyFill="1" applyBorder="1" applyAlignment="1">
      <alignment horizontal="center" vertical="center" textRotation="90" wrapText="1"/>
    </xf>
    <xf numFmtId="0" fontId="1" fillId="4" borderId="53" xfId="0" applyFont="1" applyFill="1" applyBorder="1" applyAlignment="1">
      <alignment horizontal="center" vertical="center" textRotation="90" wrapText="1"/>
    </xf>
    <xf numFmtId="3" fontId="1" fillId="24" borderId="11" xfId="0" applyNumberFormat="1" applyFont="1" applyFill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1" fillId="24" borderId="21" xfId="0" applyFont="1" applyFill="1" applyBorder="1" applyAlignment="1" applyProtection="1">
      <alignment/>
      <protection hidden="1"/>
    </xf>
    <xf numFmtId="0" fontId="1" fillId="24" borderId="14" xfId="0" applyFont="1" applyFill="1" applyBorder="1" applyAlignment="1" applyProtection="1">
      <alignment/>
      <protection hidden="1"/>
    </xf>
    <xf numFmtId="0" fontId="1" fillId="24" borderId="17" xfId="0" applyFont="1" applyFill="1" applyBorder="1" applyAlignment="1" applyProtection="1">
      <alignment/>
      <protection hidden="1"/>
    </xf>
    <xf numFmtId="0" fontId="1" fillId="24" borderId="49" xfId="0" applyFont="1" applyFill="1" applyBorder="1" applyAlignment="1" applyProtection="1">
      <alignment/>
      <protection hidden="1"/>
    </xf>
    <xf numFmtId="0" fontId="1" fillId="24" borderId="50" xfId="0" applyFont="1" applyFill="1" applyBorder="1" applyAlignment="1" applyProtection="1">
      <alignment/>
      <protection hidden="1"/>
    </xf>
    <xf numFmtId="0" fontId="1" fillId="24" borderId="54" xfId="0" applyFont="1" applyFill="1" applyBorder="1" applyAlignment="1" applyProtection="1">
      <alignment/>
      <protection hidden="1"/>
    </xf>
    <xf numFmtId="0" fontId="1" fillId="24" borderId="31" xfId="0" applyFont="1" applyFill="1" applyBorder="1" applyAlignment="1" applyProtection="1">
      <alignment vertical="top" wrapText="1"/>
      <protection hidden="1"/>
    </xf>
    <xf numFmtId="0" fontId="1" fillId="24" borderId="44" xfId="0" applyFont="1" applyFill="1" applyBorder="1" applyAlignment="1" applyProtection="1">
      <alignment vertical="top" wrapText="1"/>
      <protection hidden="1"/>
    </xf>
    <xf numFmtId="0" fontId="1" fillId="24" borderId="47" xfId="0" applyFont="1" applyFill="1" applyBorder="1" applyAlignment="1" applyProtection="1">
      <alignment vertical="top" wrapText="1"/>
      <protection hidden="1"/>
    </xf>
    <xf numFmtId="0" fontId="0" fillId="0" borderId="45" xfId="0" applyBorder="1" applyAlignment="1" applyProtection="1">
      <alignment vertical="top" wrapText="1"/>
      <protection hidden="1"/>
    </xf>
    <xf numFmtId="0" fontId="0" fillId="0" borderId="46" xfId="0" applyBorder="1" applyAlignment="1" applyProtection="1">
      <alignment vertical="top" wrapText="1"/>
      <protection hidden="1"/>
    </xf>
    <xf numFmtId="0" fontId="0" fillId="0" borderId="48" xfId="0" applyBorder="1" applyAlignment="1" applyProtection="1">
      <alignment vertical="top" wrapText="1"/>
      <protection hidden="1"/>
    </xf>
    <xf numFmtId="0" fontId="1" fillId="4" borderId="54" xfId="0" applyFont="1" applyFill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/>
      <protection hidden="1"/>
    </xf>
    <xf numFmtId="0" fontId="1" fillId="4" borderId="14" xfId="0" applyFont="1" applyFill="1" applyBorder="1" applyAlignment="1" applyProtection="1">
      <alignment/>
      <protection hidden="1"/>
    </xf>
    <xf numFmtId="0" fontId="1" fillId="4" borderId="55" xfId="0" applyFont="1" applyFill="1" applyBorder="1" applyAlignment="1" applyProtection="1">
      <alignment/>
      <protection hidden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19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52" xfId="0" applyFont="1" applyFill="1" applyBorder="1" applyAlignment="1">
      <alignment horizontal="center" vertical="center" textRotation="90" wrapText="1"/>
    </xf>
    <xf numFmtId="0" fontId="1" fillId="24" borderId="53" xfId="0" applyFont="1" applyFill="1" applyBorder="1" applyAlignment="1">
      <alignment horizontal="center" vertical="center" textRotation="90" wrapText="1"/>
    </xf>
    <xf numFmtId="4" fontId="1" fillId="24" borderId="11" xfId="0" applyNumberFormat="1" applyFont="1" applyFill="1" applyBorder="1" applyAlignment="1" applyProtection="1">
      <alignment horizontal="right" wrapText="1"/>
      <protection hidden="1"/>
    </xf>
    <xf numFmtId="4" fontId="0" fillId="0" borderId="43" xfId="0" applyNumberFormat="1" applyBorder="1" applyAlignment="1" applyProtection="1">
      <alignment horizontal="right" wrapText="1"/>
      <protection hidden="1"/>
    </xf>
    <xf numFmtId="0" fontId="0" fillId="24" borderId="32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" max="1" width="6.25390625" style="0" customWidth="1"/>
    <col min="2" max="2" width="9.00390625" style="0" customWidth="1"/>
    <col min="6" max="6" width="12.00390625" style="0" customWidth="1"/>
    <col min="7" max="7" width="7.125" style="0" customWidth="1"/>
    <col min="8" max="8" width="8.875" style="0" customWidth="1"/>
    <col min="9" max="9" width="11.625" style="0" customWidth="1"/>
    <col min="10" max="10" width="7.00390625" style="0" customWidth="1"/>
    <col min="11" max="11" width="13.125" style="0" customWidth="1"/>
    <col min="12" max="12" width="14.75390625" style="0" customWidth="1"/>
    <col min="13" max="15" width="9.125" style="5" customWidth="1"/>
  </cols>
  <sheetData>
    <row r="1" ht="12.75">
      <c r="L1" s="83" t="s">
        <v>53</v>
      </c>
    </row>
    <row r="2" ht="12.75">
      <c r="L2" s="83" t="s">
        <v>48</v>
      </c>
    </row>
    <row r="3" ht="12.75">
      <c r="A3" t="s">
        <v>42</v>
      </c>
    </row>
    <row r="4" ht="12.75">
      <c r="A4" t="s">
        <v>44</v>
      </c>
    </row>
    <row r="5" ht="12.75">
      <c r="A5" t="s">
        <v>47</v>
      </c>
    </row>
    <row r="6" spans="2:7" ht="12.75">
      <c r="B6" s="1"/>
      <c r="C6" s="1"/>
      <c r="D6" s="1"/>
      <c r="E6" s="1"/>
      <c r="F6" s="1"/>
      <c r="G6" s="1"/>
    </row>
    <row r="7" spans="1:12" ht="12.75" customHeight="1">
      <c r="A7" s="1" t="s">
        <v>46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8.5" customHeight="1" thickBot="1">
      <c r="A8" s="136" t="s">
        <v>22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40.5" customHeight="1" thickBot="1">
      <c r="A9" s="138" t="s">
        <v>6</v>
      </c>
      <c r="B9" s="139"/>
      <c r="C9" s="139"/>
      <c r="D9" s="139"/>
      <c r="E9" s="139"/>
      <c r="F9" s="140"/>
      <c r="G9" s="2" t="s">
        <v>4</v>
      </c>
      <c r="H9" s="3" t="s">
        <v>5</v>
      </c>
      <c r="I9" s="4" t="s">
        <v>20</v>
      </c>
      <c r="J9" s="4" t="s">
        <v>21</v>
      </c>
      <c r="K9" s="4" t="s">
        <v>12</v>
      </c>
      <c r="L9" s="4" t="s">
        <v>13</v>
      </c>
    </row>
    <row r="10" spans="1:12" ht="18" customHeight="1">
      <c r="A10" s="141" t="s">
        <v>50</v>
      </c>
      <c r="B10" s="126" t="s">
        <v>8</v>
      </c>
      <c r="C10" s="127"/>
      <c r="D10" s="127"/>
      <c r="E10" s="127"/>
      <c r="F10" s="128"/>
      <c r="G10" s="111" t="s">
        <v>7</v>
      </c>
      <c r="H10" s="118">
        <f>H12+H13</f>
        <v>127</v>
      </c>
      <c r="I10" s="113"/>
      <c r="J10" s="113"/>
      <c r="K10" s="107">
        <f>K12+K13</f>
        <v>0</v>
      </c>
      <c r="L10" s="144">
        <f>L12+L13</f>
        <v>0</v>
      </c>
    </row>
    <row r="11" spans="1:12" ht="8.25" customHeight="1">
      <c r="A11" s="142"/>
      <c r="B11" s="129"/>
      <c r="C11" s="130"/>
      <c r="D11" s="130"/>
      <c r="E11" s="130"/>
      <c r="F11" s="131"/>
      <c r="G11" s="112"/>
      <c r="H11" s="119"/>
      <c r="I11" s="114"/>
      <c r="J11" s="114"/>
      <c r="K11" s="108"/>
      <c r="L11" s="145"/>
    </row>
    <row r="12" spans="1:12" ht="18" customHeight="1">
      <c r="A12" s="142"/>
      <c r="B12" s="120" t="s">
        <v>17</v>
      </c>
      <c r="C12" s="121"/>
      <c r="D12" s="121"/>
      <c r="E12" s="121"/>
      <c r="F12" s="122"/>
      <c r="G12" s="50" t="s">
        <v>7</v>
      </c>
      <c r="H12" s="51">
        <v>109</v>
      </c>
      <c r="I12" s="52"/>
      <c r="J12" s="53"/>
      <c r="K12" s="54">
        <f>H12*I12</f>
        <v>0</v>
      </c>
      <c r="L12" s="55">
        <f>IF(J12=5,K12*1.05,IF(J12=19,K12*1.19,K12))</f>
        <v>0</v>
      </c>
    </row>
    <row r="13" spans="1:12" ht="18" customHeight="1" thickBot="1">
      <c r="A13" s="142"/>
      <c r="B13" s="123" t="s">
        <v>18</v>
      </c>
      <c r="C13" s="124"/>
      <c r="D13" s="124"/>
      <c r="E13" s="124"/>
      <c r="F13" s="125"/>
      <c r="G13" s="56" t="s">
        <v>7</v>
      </c>
      <c r="H13" s="57">
        <v>18</v>
      </c>
      <c r="I13" s="58"/>
      <c r="J13" s="59"/>
      <c r="K13" s="60">
        <f>H13*I13</f>
        <v>0</v>
      </c>
      <c r="L13" s="61">
        <f>IF(J13=5,K13*1.05,IF(J13=19,K13*1.19,K13))</f>
        <v>0</v>
      </c>
    </row>
    <row r="14" spans="1:12" ht="6" customHeight="1" thickBot="1">
      <c r="A14" s="142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3"/>
    </row>
    <row r="15" spans="1:12" ht="18" customHeight="1">
      <c r="A15" s="142"/>
      <c r="B15" s="126" t="s">
        <v>9</v>
      </c>
      <c r="C15" s="127"/>
      <c r="D15" s="127"/>
      <c r="E15" s="127"/>
      <c r="F15" s="128"/>
      <c r="G15" s="111" t="s">
        <v>7</v>
      </c>
      <c r="H15" s="111">
        <f>H17</f>
        <v>66</v>
      </c>
      <c r="I15" s="111"/>
      <c r="J15" s="111"/>
      <c r="K15" s="107">
        <f>K17</f>
        <v>0</v>
      </c>
      <c r="L15" s="107">
        <f>L17</f>
        <v>0</v>
      </c>
    </row>
    <row r="16" spans="1:12" ht="18" customHeight="1">
      <c r="A16" s="142"/>
      <c r="B16" s="129"/>
      <c r="C16" s="130"/>
      <c r="D16" s="130"/>
      <c r="E16" s="130"/>
      <c r="F16" s="131"/>
      <c r="G16" s="112"/>
      <c r="H16" s="112"/>
      <c r="I16" s="112"/>
      <c r="J16" s="112"/>
      <c r="K16" s="108"/>
      <c r="L16" s="108"/>
    </row>
    <row r="17" spans="1:12" ht="18" customHeight="1" thickBot="1">
      <c r="A17" s="143"/>
      <c r="B17" s="123" t="s">
        <v>0</v>
      </c>
      <c r="C17" s="124"/>
      <c r="D17" s="124"/>
      <c r="E17" s="124"/>
      <c r="F17" s="125"/>
      <c r="G17" s="56" t="s">
        <v>7</v>
      </c>
      <c r="H17" s="62">
        <v>66</v>
      </c>
      <c r="I17" s="58"/>
      <c r="J17" s="63"/>
      <c r="K17" s="60">
        <f>H17*I17</f>
        <v>0</v>
      </c>
      <c r="L17" s="55">
        <f>IF(J17=5,K17*1.05,IF(J17=19,K17*1.19,K17))</f>
        <v>0</v>
      </c>
    </row>
    <row r="18" spans="1:12" ht="18" customHeight="1">
      <c r="A18" s="115" t="s">
        <v>49</v>
      </c>
      <c r="B18" s="93" t="s">
        <v>10</v>
      </c>
      <c r="C18" s="94"/>
      <c r="D18" s="94"/>
      <c r="E18" s="94"/>
      <c r="F18" s="94"/>
      <c r="G18" s="99"/>
      <c r="H18" s="109">
        <f>H20+H21</f>
        <v>150</v>
      </c>
      <c r="I18" s="99"/>
      <c r="J18" s="99"/>
      <c r="K18" s="91">
        <f>K20+K21</f>
        <v>0</v>
      </c>
      <c r="L18" s="91">
        <f>L20+L21</f>
        <v>0</v>
      </c>
    </row>
    <row r="19" spans="1:12" ht="12" customHeight="1">
      <c r="A19" s="116"/>
      <c r="B19" s="95"/>
      <c r="C19" s="96"/>
      <c r="D19" s="96"/>
      <c r="E19" s="96"/>
      <c r="F19" s="96"/>
      <c r="G19" s="100"/>
      <c r="H19" s="110"/>
      <c r="I19" s="100"/>
      <c r="J19" s="100"/>
      <c r="K19" s="92" t="e">
        <f>H19*#REF!</f>
        <v>#REF!</v>
      </c>
      <c r="L19" s="92">
        <f>I19*H19</f>
        <v>0</v>
      </c>
    </row>
    <row r="20" spans="1:12" ht="18" customHeight="1">
      <c r="A20" s="116"/>
      <c r="B20" s="133" t="s">
        <v>1</v>
      </c>
      <c r="C20" s="134"/>
      <c r="D20" s="134"/>
      <c r="E20" s="134"/>
      <c r="F20" s="135"/>
      <c r="G20" s="64" t="s">
        <v>7</v>
      </c>
      <c r="H20" s="65">
        <v>139</v>
      </c>
      <c r="I20" s="52"/>
      <c r="J20" s="66"/>
      <c r="K20" s="67">
        <f>H20*I20</f>
        <v>0</v>
      </c>
      <c r="L20" s="67">
        <f>IF(J20=5,K20*1.05,IF(J20=19,K20*1.19,K20))</f>
        <v>0</v>
      </c>
    </row>
    <row r="21" spans="1:12" ht="18" customHeight="1" thickBot="1">
      <c r="A21" s="116"/>
      <c r="B21" s="104" t="s">
        <v>2</v>
      </c>
      <c r="C21" s="105"/>
      <c r="D21" s="105"/>
      <c r="E21" s="105"/>
      <c r="F21" s="106"/>
      <c r="G21" s="68" t="s">
        <v>7</v>
      </c>
      <c r="H21" s="69">
        <v>11</v>
      </c>
      <c r="I21" s="58"/>
      <c r="J21" s="63"/>
      <c r="K21" s="70">
        <f>H21*I21</f>
        <v>0</v>
      </c>
      <c r="L21" s="70">
        <f>IF(J21=5,K21*1.05,IF(J21=19,K21*1.19,K20))</f>
        <v>0</v>
      </c>
    </row>
    <row r="22" spans="1:12" ht="6" customHeight="1" thickBot="1">
      <c r="A22" s="116"/>
      <c r="B22" s="101"/>
      <c r="C22" s="102"/>
      <c r="D22" s="102"/>
      <c r="E22" s="102"/>
      <c r="F22" s="102"/>
      <c r="G22" s="102"/>
      <c r="H22" s="102"/>
      <c r="I22" s="102"/>
      <c r="J22" s="102"/>
      <c r="K22" s="102" t="e">
        <f>H22*#REF!</f>
        <v>#REF!</v>
      </c>
      <c r="L22" s="103" t="e">
        <f>K22*1.19</f>
        <v>#REF!</v>
      </c>
    </row>
    <row r="23" spans="1:12" ht="18" customHeight="1">
      <c r="A23" s="116"/>
      <c r="B23" s="93" t="s">
        <v>11</v>
      </c>
      <c r="C23" s="94"/>
      <c r="D23" s="94"/>
      <c r="E23" s="94"/>
      <c r="F23" s="97"/>
      <c r="G23" s="99" t="s">
        <v>7</v>
      </c>
      <c r="H23" s="99">
        <f>H25</f>
        <v>44</v>
      </c>
      <c r="I23" s="99"/>
      <c r="J23" s="99"/>
      <c r="K23" s="91">
        <f>K25</f>
        <v>0</v>
      </c>
      <c r="L23" s="91">
        <f>L25</f>
        <v>0</v>
      </c>
    </row>
    <row r="24" spans="1:12" ht="10.5" customHeight="1">
      <c r="A24" s="116"/>
      <c r="B24" s="95"/>
      <c r="C24" s="96"/>
      <c r="D24" s="96"/>
      <c r="E24" s="96"/>
      <c r="F24" s="98"/>
      <c r="G24" s="100"/>
      <c r="H24" s="100"/>
      <c r="I24" s="100"/>
      <c r="J24" s="100"/>
      <c r="K24" s="92" t="e">
        <f>H24*#REF!</f>
        <v>#REF!</v>
      </c>
      <c r="L24" s="92" t="str">
        <f>IF(J24=5,K24*1.05,IF(J24=19,K24*1.19,"0"))</f>
        <v>0</v>
      </c>
    </row>
    <row r="25" spans="1:12" ht="18" customHeight="1" thickBot="1">
      <c r="A25" s="117"/>
      <c r="B25" s="104" t="s">
        <v>3</v>
      </c>
      <c r="C25" s="105"/>
      <c r="D25" s="105"/>
      <c r="E25" s="105"/>
      <c r="F25" s="132"/>
      <c r="G25" s="68" t="s">
        <v>7</v>
      </c>
      <c r="H25" s="71">
        <v>44</v>
      </c>
      <c r="I25" s="58"/>
      <c r="J25" s="63"/>
      <c r="K25" s="70">
        <f>H25*I25</f>
        <v>0</v>
      </c>
      <c r="L25" s="70">
        <f>IF(J25=5,K25*1.05,IF(J25=19,K25*1.19,K20))</f>
        <v>0</v>
      </c>
    </row>
    <row r="26" spans="2:12" ht="13.5" thickBot="1"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74"/>
    </row>
    <row r="27" spans="2:12" ht="24" customHeight="1" thickBot="1">
      <c r="B27" s="72"/>
      <c r="C27" s="72"/>
      <c r="D27" s="72"/>
      <c r="E27" s="72"/>
      <c r="F27" s="72"/>
      <c r="G27" s="72"/>
      <c r="H27" s="72"/>
      <c r="I27" s="88" t="s">
        <v>14</v>
      </c>
      <c r="J27" s="89"/>
      <c r="K27" s="90"/>
      <c r="L27" s="75">
        <f>L10+L15+L18+L23</f>
        <v>0</v>
      </c>
    </row>
    <row r="28" spans="2:12" ht="14.25">
      <c r="B28" s="76"/>
      <c r="C28" s="72"/>
      <c r="D28" s="72"/>
      <c r="E28" s="72"/>
      <c r="F28" s="72"/>
      <c r="G28" s="72"/>
      <c r="H28" s="72"/>
      <c r="I28" s="77"/>
      <c r="J28" s="87" t="s">
        <v>15</v>
      </c>
      <c r="K28" s="78">
        <v>0.05</v>
      </c>
      <c r="L28" s="79" t="e">
        <f>#REF!</f>
        <v>#REF!</v>
      </c>
    </row>
    <row r="29" spans="2:12" ht="15" thickBot="1">
      <c r="B29" s="72"/>
      <c r="C29" s="72"/>
      <c r="D29" s="72"/>
      <c r="E29" s="72"/>
      <c r="F29" s="72"/>
      <c r="G29" s="72"/>
      <c r="H29" s="72"/>
      <c r="I29" s="77"/>
      <c r="J29" s="87"/>
      <c r="K29" s="80">
        <v>0.19</v>
      </c>
      <c r="L29" s="81" t="e">
        <f>#REF!</f>
        <v>#REF!</v>
      </c>
    </row>
    <row r="30" spans="2:12" ht="24" customHeight="1" thickBot="1">
      <c r="B30" s="72"/>
      <c r="C30" s="72"/>
      <c r="D30" s="72"/>
      <c r="E30" s="72"/>
      <c r="F30" s="72"/>
      <c r="G30" s="72"/>
      <c r="H30" s="72"/>
      <c r="I30" s="84" t="s">
        <v>16</v>
      </c>
      <c r="J30" s="85"/>
      <c r="K30" s="86"/>
      <c r="L30" s="82">
        <f>K10+K15+K18+K23</f>
        <v>0</v>
      </c>
    </row>
    <row r="31" spans="9:12" ht="24" customHeight="1">
      <c r="I31" s="6"/>
      <c r="J31" s="6"/>
      <c r="K31" s="6"/>
      <c r="L31" s="7"/>
    </row>
    <row r="33" ht="12.75">
      <c r="A33" s="1"/>
    </row>
    <row r="36" spans="1:6" ht="12.75">
      <c r="A36" s="41"/>
      <c r="B36" s="41"/>
      <c r="C36" s="41"/>
      <c r="D36" s="41"/>
      <c r="E36" s="41"/>
      <c r="F36" s="41"/>
    </row>
    <row r="37" spans="1:6" ht="12.75">
      <c r="A37" s="41"/>
      <c r="B37" s="41"/>
      <c r="C37" s="41"/>
      <c r="D37" s="41"/>
      <c r="E37" s="41"/>
      <c r="F37" s="41"/>
    </row>
    <row r="38" spans="1:6" ht="12.75">
      <c r="A38" s="41"/>
      <c r="B38" s="41"/>
      <c r="C38" s="41"/>
      <c r="D38" s="41"/>
      <c r="E38" s="41"/>
      <c r="F38" s="41"/>
    </row>
    <row r="39" spans="1:6" ht="12.75">
      <c r="A39" s="41"/>
      <c r="B39" s="41"/>
      <c r="C39" s="41"/>
      <c r="D39" s="41"/>
      <c r="E39" s="41"/>
      <c r="F39" s="41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6" ht="12.75">
      <c r="A46" s="41"/>
      <c r="B46" s="41"/>
      <c r="C46" s="41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</sheetData>
  <sheetProtection/>
  <mergeCells count="43">
    <mergeCell ref="A8:L8"/>
    <mergeCell ref="A9:F9"/>
    <mergeCell ref="A10:A17"/>
    <mergeCell ref="B17:F17"/>
    <mergeCell ref="J10:J11"/>
    <mergeCell ref="K10:K11"/>
    <mergeCell ref="B15:F16"/>
    <mergeCell ref="L10:L11"/>
    <mergeCell ref="G15:G16"/>
    <mergeCell ref="H15:H16"/>
    <mergeCell ref="I10:I11"/>
    <mergeCell ref="A18:A25"/>
    <mergeCell ref="B14:L14"/>
    <mergeCell ref="H10:H11"/>
    <mergeCell ref="B12:F12"/>
    <mergeCell ref="B13:F13"/>
    <mergeCell ref="B10:F11"/>
    <mergeCell ref="G10:G11"/>
    <mergeCell ref="B25:F25"/>
    <mergeCell ref="B20:F20"/>
    <mergeCell ref="L15:L16"/>
    <mergeCell ref="G18:G19"/>
    <mergeCell ref="H18:H19"/>
    <mergeCell ref="I18:I19"/>
    <mergeCell ref="J18:J19"/>
    <mergeCell ref="I15:I16"/>
    <mergeCell ref="J15:J16"/>
    <mergeCell ref="K15:K16"/>
    <mergeCell ref="B18:F19"/>
    <mergeCell ref="B23:F24"/>
    <mergeCell ref="J23:J24"/>
    <mergeCell ref="I23:I24"/>
    <mergeCell ref="B22:L22"/>
    <mergeCell ref="G23:G24"/>
    <mergeCell ref="H23:H24"/>
    <mergeCell ref="K18:K19"/>
    <mergeCell ref="L18:L19"/>
    <mergeCell ref="B21:F21"/>
    <mergeCell ref="I30:K30"/>
    <mergeCell ref="J28:J29"/>
    <mergeCell ref="I27:K27"/>
    <mergeCell ref="L23:L24"/>
    <mergeCell ref="K23:K24"/>
  </mergeCells>
  <printOptions/>
  <pageMargins left="0.75" right="0.75" top="1" bottom="1" header="0.4921259845" footer="0.4921259845"/>
  <pageSetup horizontalDpi="300" verticalDpi="3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51.125" style="0" customWidth="1"/>
    <col min="2" max="2" width="9.125" style="0" hidden="1" customWidth="1"/>
    <col min="3" max="3" width="11.75390625" style="0" customWidth="1"/>
    <col min="4" max="4" width="12.25390625" style="0" customWidth="1"/>
    <col min="5" max="5" width="11.25390625" style="0" customWidth="1"/>
    <col min="6" max="6" width="12.375" style="0" customWidth="1"/>
    <col min="7" max="7" width="11.75390625" style="0" customWidth="1"/>
    <col min="8" max="8" width="12.125" style="0" customWidth="1"/>
  </cols>
  <sheetData>
    <row r="1" spans="1:9" ht="12.75">
      <c r="A1" t="s">
        <v>42</v>
      </c>
      <c r="I1" s="39"/>
    </row>
    <row r="3" ht="13.5" thickBot="1">
      <c r="A3" s="1" t="s">
        <v>45</v>
      </c>
    </row>
    <row r="4" spans="3:8" ht="37.5" customHeight="1" thickBot="1">
      <c r="C4" s="152" t="s">
        <v>19</v>
      </c>
      <c r="D4" s="153"/>
      <c r="E4" s="154"/>
      <c r="F4" s="152" t="s">
        <v>41</v>
      </c>
      <c r="G4" s="153"/>
      <c r="H4" s="154"/>
    </row>
    <row r="5" spans="3:8" ht="17.25" customHeight="1" thickBot="1" thickTop="1">
      <c r="C5" s="16" t="s">
        <v>34</v>
      </c>
      <c r="D5" s="37" t="s">
        <v>35</v>
      </c>
      <c r="E5" s="23" t="s">
        <v>36</v>
      </c>
      <c r="F5" s="8" t="s">
        <v>37</v>
      </c>
      <c r="G5" s="38" t="s">
        <v>38</v>
      </c>
      <c r="H5" s="9" t="s">
        <v>39</v>
      </c>
    </row>
    <row r="6" spans="1:8" ht="15" customHeight="1">
      <c r="A6" s="42" t="s">
        <v>23</v>
      </c>
      <c r="B6" s="43"/>
      <c r="C6" s="18">
        <v>0</v>
      </c>
      <c r="D6" s="19">
        <v>9</v>
      </c>
      <c r="E6" s="20">
        <v>0</v>
      </c>
      <c r="F6" s="14">
        <v>0</v>
      </c>
      <c r="G6" s="11">
        <v>0</v>
      </c>
      <c r="H6" s="12">
        <v>3</v>
      </c>
    </row>
    <row r="7" spans="1:8" ht="15" customHeight="1">
      <c r="A7" s="44" t="s">
        <v>24</v>
      </c>
      <c r="B7" s="45"/>
      <c r="C7" s="21">
        <v>12</v>
      </c>
      <c r="D7" s="17">
        <v>0</v>
      </c>
      <c r="E7" s="22">
        <v>10</v>
      </c>
      <c r="F7" s="15">
        <v>12</v>
      </c>
      <c r="G7" s="10">
        <v>0</v>
      </c>
      <c r="H7" s="13">
        <v>9</v>
      </c>
    </row>
    <row r="8" spans="1:8" ht="15" customHeight="1">
      <c r="A8" s="44" t="s">
        <v>25</v>
      </c>
      <c r="B8" s="45"/>
      <c r="C8" s="21">
        <v>6</v>
      </c>
      <c r="D8" s="17">
        <v>0</v>
      </c>
      <c r="E8" s="22">
        <v>0</v>
      </c>
      <c r="F8" s="15">
        <v>2</v>
      </c>
      <c r="G8" s="10">
        <v>0</v>
      </c>
      <c r="H8" s="13">
        <v>5</v>
      </c>
    </row>
    <row r="9" spans="1:8" ht="15" customHeight="1">
      <c r="A9" s="44" t="s">
        <v>43</v>
      </c>
      <c r="B9" s="45"/>
      <c r="C9" s="21">
        <v>0</v>
      </c>
      <c r="D9" s="17">
        <v>0</v>
      </c>
      <c r="E9" s="22">
        <v>0</v>
      </c>
      <c r="F9" s="15">
        <v>25</v>
      </c>
      <c r="G9" s="10">
        <v>0</v>
      </c>
      <c r="H9" s="13">
        <v>0</v>
      </c>
    </row>
    <row r="10" spans="1:8" ht="15" customHeight="1">
      <c r="A10" s="44" t="s">
        <v>51</v>
      </c>
      <c r="B10" s="45"/>
      <c r="C10" s="21">
        <v>2</v>
      </c>
      <c r="D10" s="17">
        <v>0</v>
      </c>
      <c r="E10" s="22">
        <v>19</v>
      </c>
      <c r="F10" s="15">
        <v>17</v>
      </c>
      <c r="G10" s="10">
        <v>0</v>
      </c>
      <c r="H10" s="13">
        <v>2</v>
      </c>
    </row>
    <row r="11" spans="1:8" ht="15" customHeight="1">
      <c r="A11" s="44" t="s">
        <v>26</v>
      </c>
      <c r="B11" s="45"/>
      <c r="C11" s="21">
        <v>12</v>
      </c>
      <c r="D11" s="17">
        <v>0</v>
      </c>
      <c r="E11" s="22">
        <v>0</v>
      </c>
      <c r="F11" s="15">
        <v>10</v>
      </c>
      <c r="G11" s="10">
        <v>0</v>
      </c>
      <c r="H11" s="13">
        <v>5</v>
      </c>
    </row>
    <row r="12" spans="1:8" ht="15" customHeight="1">
      <c r="A12" s="44" t="s">
        <v>27</v>
      </c>
      <c r="B12" s="45"/>
      <c r="C12" s="21">
        <v>8</v>
      </c>
      <c r="D12" s="17">
        <v>0</v>
      </c>
      <c r="E12" s="22">
        <v>0</v>
      </c>
      <c r="F12" s="15">
        <v>0</v>
      </c>
      <c r="G12" s="10">
        <v>0</v>
      </c>
      <c r="H12" s="13">
        <v>0</v>
      </c>
    </row>
    <row r="13" spans="1:8" ht="15" customHeight="1">
      <c r="A13" s="44" t="s">
        <v>28</v>
      </c>
      <c r="B13" s="45"/>
      <c r="C13" s="21">
        <v>1</v>
      </c>
      <c r="D13" s="17">
        <v>0</v>
      </c>
      <c r="E13" s="22">
        <v>0</v>
      </c>
      <c r="F13" s="15">
        <v>1</v>
      </c>
      <c r="G13" s="10">
        <v>0</v>
      </c>
      <c r="H13" s="13">
        <v>0</v>
      </c>
    </row>
    <row r="14" spans="1:8" ht="15" customHeight="1">
      <c r="A14" s="44" t="s">
        <v>29</v>
      </c>
      <c r="B14" s="45"/>
      <c r="C14" s="21">
        <v>4</v>
      </c>
      <c r="D14" s="17">
        <v>0</v>
      </c>
      <c r="E14" s="22">
        <v>7</v>
      </c>
      <c r="F14" s="15">
        <v>33</v>
      </c>
      <c r="G14" s="10">
        <v>0</v>
      </c>
      <c r="H14" s="13">
        <v>8</v>
      </c>
    </row>
    <row r="15" spans="1:8" ht="15" customHeight="1">
      <c r="A15" s="44" t="s">
        <v>30</v>
      </c>
      <c r="B15" s="45"/>
      <c r="C15" s="21">
        <v>12</v>
      </c>
      <c r="D15" s="17">
        <v>0</v>
      </c>
      <c r="E15" s="22">
        <v>0</v>
      </c>
      <c r="F15" s="15">
        <v>2</v>
      </c>
      <c r="G15" s="10">
        <v>0</v>
      </c>
      <c r="H15" s="13">
        <v>5</v>
      </c>
    </row>
    <row r="16" spans="1:8" ht="15" customHeight="1">
      <c r="A16" s="44" t="s">
        <v>31</v>
      </c>
      <c r="B16" s="45"/>
      <c r="C16" s="21">
        <v>4</v>
      </c>
      <c r="D16" s="17">
        <v>0</v>
      </c>
      <c r="E16" s="22">
        <v>0</v>
      </c>
      <c r="F16" s="15">
        <v>3</v>
      </c>
      <c r="G16" s="10">
        <v>0</v>
      </c>
      <c r="H16" s="13">
        <v>0</v>
      </c>
    </row>
    <row r="17" spans="1:8" ht="15" customHeight="1">
      <c r="A17" s="44" t="s">
        <v>52</v>
      </c>
      <c r="B17" s="45"/>
      <c r="C17" s="21">
        <v>4</v>
      </c>
      <c r="D17" s="17">
        <v>0</v>
      </c>
      <c r="E17" s="22">
        <v>17</v>
      </c>
      <c r="F17" s="15">
        <v>15</v>
      </c>
      <c r="G17" s="10">
        <v>0</v>
      </c>
      <c r="H17" s="13">
        <v>5</v>
      </c>
    </row>
    <row r="18" spans="1:8" ht="15" customHeight="1">
      <c r="A18" s="44" t="s">
        <v>32</v>
      </c>
      <c r="B18" s="45"/>
      <c r="C18" s="21">
        <v>1</v>
      </c>
      <c r="D18" s="17">
        <v>0</v>
      </c>
      <c r="E18" s="22">
        <v>14</v>
      </c>
      <c r="F18" s="15">
        <v>0</v>
      </c>
      <c r="G18" s="10">
        <v>0</v>
      </c>
      <c r="H18" s="13">
        <v>1</v>
      </c>
    </row>
    <row r="19" spans="1:8" ht="15" customHeight="1" thickBot="1">
      <c r="A19" s="48" t="s">
        <v>33</v>
      </c>
      <c r="B19" s="49"/>
      <c r="C19" s="24">
        <v>0</v>
      </c>
      <c r="D19" s="25">
        <v>0</v>
      </c>
      <c r="E19" s="26">
        <v>4</v>
      </c>
      <c r="F19" s="27">
        <v>3</v>
      </c>
      <c r="G19" s="28">
        <v>0</v>
      </c>
      <c r="H19" s="29">
        <v>1</v>
      </c>
    </row>
    <row r="20" spans="1:8" ht="15" customHeight="1" thickBot="1">
      <c r="A20" s="46" t="s">
        <v>40</v>
      </c>
      <c r="B20" s="30"/>
      <c r="C20" s="31">
        <f aca="true" t="shared" si="0" ref="C20:H20">SUM(C6:C19)</f>
        <v>66</v>
      </c>
      <c r="D20" s="32">
        <f t="shared" si="0"/>
        <v>9</v>
      </c>
      <c r="E20" s="33">
        <f t="shared" si="0"/>
        <v>71</v>
      </c>
      <c r="F20" s="34">
        <f t="shared" si="0"/>
        <v>123</v>
      </c>
      <c r="G20" s="35">
        <f t="shared" si="0"/>
        <v>0</v>
      </c>
      <c r="H20" s="36">
        <f t="shared" si="0"/>
        <v>44</v>
      </c>
    </row>
    <row r="21" spans="1:8" ht="15" customHeight="1" thickBot="1">
      <c r="A21" s="47"/>
      <c r="C21" s="146">
        <f>SUM(C20:E20)</f>
        <v>146</v>
      </c>
      <c r="D21" s="147"/>
      <c r="E21" s="148"/>
      <c r="F21" s="149">
        <f>SUM(F20:H20)</f>
        <v>167</v>
      </c>
      <c r="G21" s="150"/>
      <c r="H21" s="151"/>
    </row>
    <row r="25" ht="12.75">
      <c r="N25" s="1"/>
    </row>
    <row r="26" ht="12.75">
      <c r="N26" s="1"/>
    </row>
    <row r="27" ht="12.75">
      <c r="N27" s="1"/>
    </row>
    <row r="28" ht="12.75">
      <c r="N28" s="1"/>
    </row>
    <row r="29" ht="12.75">
      <c r="N29" s="1"/>
    </row>
    <row r="30" ht="12.75">
      <c r="N30" s="1"/>
    </row>
  </sheetData>
  <sheetProtection/>
  <mergeCells count="4">
    <mergeCell ref="C21:E21"/>
    <mergeCell ref="F21:H21"/>
    <mergeCell ref="C4:E4"/>
    <mergeCell ref="F4:H4"/>
  </mergeCells>
  <printOptions/>
  <pageMargins left="0.75" right="0.75" top="1" bottom="1" header="0.4921259845" footer="0.492125984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chrastova</cp:lastModifiedBy>
  <cp:lastPrinted>2007-10-29T07:51:38Z</cp:lastPrinted>
  <dcterms:created xsi:type="dcterms:W3CDTF">2007-10-24T15:43:51Z</dcterms:created>
  <dcterms:modified xsi:type="dcterms:W3CDTF">2008-09-11T07:19:03Z</dcterms:modified>
  <cp:category/>
  <cp:version/>
  <cp:contentType/>
  <cp:contentStatus/>
</cp:coreProperties>
</file>