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1"/>
  </bookViews>
  <sheets>
    <sheet name="RK-28-2008-21, př. 1" sheetId="1" r:id="rId1"/>
    <sheet name="RK-28-2008-21, př. 2" sheetId="2" r:id="rId2"/>
    <sheet name="RK-28-2008-21, př. 3" sheetId="3" r:id="rId3"/>
  </sheets>
  <definedNames>
    <definedName name="_xlnm.Print_Area" localSheetId="0">'RK-28-2008-21, př. 1'!$A$1:$F$126</definedName>
    <definedName name="_xlnm.Print_Area" localSheetId="1">'RK-28-2008-21, př. 2'!$A$1:$H$112</definedName>
    <definedName name="_xlnm.Print_Area" localSheetId="2">'RK-28-2008-21, př. 3'!$A$1:$C$61</definedName>
  </definedNames>
  <calcPr fullCalcOnLoad="1"/>
</workbook>
</file>

<file path=xl/sharedStrings.xml><?xml version="1.0" encoding="utf-8"?>
<sst xmlns="http://schemas.openxmlformats.org/spreadsheetml/2006/main" count="351" uniqueCount="178">
  <si>
    <t>počet stran: 2</t>
  </si>
  <si>
    <t>I. Návrh na úpravu příjmové části rozpočtu kraje</t>
  </si>
  <si>
    <t>/v tis. Kč/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</si>
  <si>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</si>
  <si>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</si>
  <si>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</si>
  <si>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</si>
  <si>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</si>
  <si>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</si>
  <si>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</si>
  <si>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</si>
  <si>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3=4-2</t>
  </si>
  <si>
    <t>2212 - Silnice</t>
  </si>
  <si>
    <t>x</t>
  </si>
  <si>
    <t>pol. 2310 - příjmy z prodeje krátkodobého a drobného dl. majetku celkem</t>
  </si>
  <si>
    <t>pol. 3113 - příjmy z prodeje dl. movitého majetku celkem</t>
  </si>
  <si>
    <t>z toho: DÚSP Černovice</t>
  </si>
  <si>
    <t>3522 - Ostatní nemocnice</t>
  </si>
  <si>
    <t xml:space="preserve">            Nemocnice Třebíč</t>
  </si>
  <si>
    <t>3533 - Zdravotnická záchranná služba</t>
  </si>
  <si>
    <t>z toho: ZZS kraje Vysočina</t>
  </si>
  <si>
    <t>3121 - Gymnázia</t>
  </si>
  <si>
    <t>Gymnázium, SOŠ a VOŠ  Ledeč nad Sázavou, Husovo nám. 1</t>
  </si>
  <si>
    <t>Gymnázium Velké Meziříčí, Sokolovská 27/235, Velké Meziříčí</t>
  </si>
  <si>
    <t>3122 - Střední odborné školy</t>
  </si>
  <si>
    <t xml:space="preserve">Střední uměleckoprůmyslová škola Jihlava - Helenín, Hálkova 42 </t>
  </si>
  <si>
    <t>VOŠ a SPŠ Žďár nad Sázavou, Studentská 1</t>
  </si>
  <si>
    <t>Střední škola stavební Třebíč, Kubišova 1214</t>
  </si>
  <si>
    <t>Česká zemědělská akademie v Humpolci, střední škola, Školní 764</t>
  </si>
  <si>
    <t>3123 - Střední odborná učiliště a učiliště</t>
  </si>
  <si>
    <t>Střední škola Kamenice nad Lipou, Masarykova 410</t>
  </si>
  <si>
    <t>OA a Hotelová škola Havl. Brod, Bratříků 851</t>
  </si>
  <si>
    <t>SOŠ a SOU Třešť, K Valše 38, Třešť</t>
  </si>
  <si>
    <t>SŠ řemesel a služeb Mor. Budějovice, Tovačovského sady 79</t>
  </si>
  <si>
    <t>SŠ technická Žďár nad Sázavou, Strojírenská 6</t>
  </si>
  <si>
    <t>Střední škola obchodu a služeb Jihlava, K. Světlé 2</t>
  </si>
  <si>
    <t>SŠ řemesel Třebíč, Demlova 890</t>
  </si>
  <si>
    <t>Střední škola Pelhřimov, Friedova 1469</t>
  </si>
  <si>
    <t>Domov mládeže a Školní jídelna Jihlava, Žižkova 58/1347</t>
  </si>
  <si>
    <t>Školní statek Humpolec, Dusilov 384</t>
  </si>
  <si>
    <t>Zvýšení příjmů kraje celkem</t>
  </si>
  <si>
    <t>SŠ technická,  Polenská 2, Jihlava</t>
  </si>
  <si>
    <t>SOU technické, Chotěboř, Žižkova 1501</t>
  </si>
  <si>
    <t>Střední průmyslová škola Třebíč, Manželů Curieových 734</t>
  </si>
  <si>
    <t>3125 - Školní hospodářství, školní statky</t>
  </si>
  <si>
    <t>3147 - Ubytovací zařízení stř.škol a učilišť</t>
  </si>
  <si>
    <t>z toho: KSÚS Vysočiny</t>
  </si>
  <si>
    <t xml:space="preserve">           DD Humpolec</t>
  </si>
  <si>
    <t>4357 - Domovy</t>
  </si>
  <si>
    <t>Návrh na úpravu rozpočtu kraje Vysočina na rok 2008</t>
  </si>
  <si>
    <t>Gymnázium Bystřice nad Pernštejnem, Nádražní 760, Bystřice nad Pernštejnem</t>
  </si>
  <si>
    <t>Střední průmyslová škola Jihlava, tř.Legionářů 3, Jihlava</t>
  </si>
  <si>
    <t>Obchodní akademie a Jazyková škola s právem státní jazykové zkoušky Jihlava, nám. Svobody 1</t>
  </si>
  <si>
    <r>
      <t xml:space="preserve">VOŠ a SOŠ zem- </t>
    </r>
    <r>
      <rPr>
        <sz val="8"/>
        <color indexed="8"/>
        <rFont val="Arial CE"/>
        <family val="0"/>
      </rPr>
      <t>technická Bystřice/Pern., Dr. Veselého 343</t>
    </r>
    <r>
      <rPr>
        <sz val="8"/>
        <color indexed="8"/>
        <rFont val="Arial CE"/>
        <family val="2"/>
      </rPr>
      <t>, Bystřice nad Pern.</t>
    </r>
  </si>
  <si>
    <r>
      <t>Hotelová škola Světlá a OA Velké Meziříčí, U Světlé 36</t>
    </r>
    <r>
      <rPr>
        <sz val="8"/>
        <color indexed="8"/>
        <rFont val="Arial CE"/>
        <family val="2"/>
      </rPr>
      <t>, Velké Meziřičí</t>
    </r>
  </si>
  <si>
    <t>Střední škola automobilní Jihlava, Školní 1a, Jihlava</t>
  </si>
  <si>
    <t>Střední škola řemesel a služeb, Hornoměstská 35, Velké Meziříčí</t>
  </si>
  <si>
    <t>Střední škola stavební Jihlava, Žižkova 20, Jihlava</t>
  </si>
  <si>
    <t>OÚ a Praktická škola Černovice, Mariánské nám. 72, Černovice</t>
  </si>
  <si>
    <t>Centrum-DDM, Ledeč nad Sázavou, Husovo nám. 242</t>
  </si>
  <si>
    <t>DDM U Aleje, Havlíčkův Brod, Masarykova 2190</t>
  </si>
  <si>
    <t>3124 - Střední školy a konzervatoře samostatně zřízené pro žáky se zdravotním postižením</t>
  </si>
  <si>
    <t>3421 - Využití volného času dětí a mládeže</t>
  </si>
  <si>
    <t>Střední odborná škola Nové Město na Moravě, Bělisko 296</t>
  </si>
  <si>
    <t>II. Návrh na úpravu výdajové části rozpočtu kraje</t>
  </si>
  <si>
    <t>A. Příspěvek na provoz - rozpočtová položka 5331</t>
  </si>
  <si>
    <t>Kapitola</t>
  </si>
  <si>
    <t>ORJ</t>
  </si>
  <si>
    <t>Paragraf/organizace včetně IČ</t>
  </si>
  <si>
    <t>Příspěvek na provoz - účelový znak 00055</t>
  </si>
  <si>
    <t>Návrh                na změnu</t>
  </si>
  <si>
    <t>Rozpočet         po změně</t>
  </si>
  <si>
    <t>4=2+3</t>
  </si>
  <si>
    <t>Doprava</t>
  </si>
  <si>
    <t>00090450</t>
  </si>
  <si>
    <t>Sociální věci</t>
  </si>
  <si>
    <t>70659001</t>
  </si>
  <si>
    <t xml:space="preserve">           Domov důchodců Humpolec</t>
  </si>
  <si>
    <t>00511862</t>
  </si>
  <si>
    <t xml:space="preserve">           Domov důchodců Proseč Obořiště</t>
  </si>
  <si>
    <t>00511901</t>
  </si>
  <si>
    <t xml:space="preserve">           Domov důchodců Velké Meziříčí</t>
  </si>
  <si>
    <t>71184465</t>
  </si>
  <si>
    <t>Zdravotnictví</t>
  </si>
  <si>
    <t>Školství</t>
  </si>
  <si>
    <t>OA a Jazyková škola s právem státní jazykové zkoušky Jihlava, nám. Svobody 1</t>
  </si>
  <si>
    <t>00073211</t>
  </si>
  <si>
    <t>00055069</t>
  </si>
  <si>
    <t>00226106</t>
  </si>
  <si>
    <t>00836591</t>
  </si>
  <si>
    <t>00055077</t>
  </si>
  <si>
    <t>00056260</t>
  </si>
  <si>
    <t>00055450</t>
  </si>
  <si>
    <t>00072583</t>
  </si>
  <si>
    <t>Domov mládeže a Školní jídelna Jihlava, Žižkova 58</t>
  </si>
  <si>
    <t>70153744</t>
  </si>
  <si>
    <t>Zvýšení běžných výdajů kraje celkem</t>
  </si>
  <si>
    <t>B. Investiční dotace - rozpočtová položka 6351</t>
  </si>
  <si>
    <t>Investiční dotace - účelový znak 00055</t>
  </si>
  <si>
    <t>3523 Ostatní nemocnice</t>
  </si>
  <si>
    <t>z toho: Nemocnice Třebíč</t>
  </si>
  <si>
    <t>00839396</t>
  </si>
  <si>
    <t>47366630</t>
  </si>
  <si>
    <t>70153353</t>
  </si>
  <si>
    <t>Zvýšení kapitálových výdajů kraje celkem</t>
  </si>
  <si>
    <t>Dotace úhrnem</t>
  </si>
  <si>
    <t>počet stran: 1</t>
  </si>
  <si>
    <t>Specifikace použití prostředků z prodeje majetku kraje</t>
  </si>
  <si>
    <t>Organizace</t>
  </si>
  <si>
    <t>Částka</t>
  </si>
  <si>
    <t>Účel použití</t>
  </si>
  <si>
    <t>v tis. Kč</t>
  </si>
  <si>
    <t>Doprava celkem</t>
  </si>
  <si>
    <t>z toho: KSÚS Vysočina</t>
  </si>
  <si>
    <t>Sociální péče celkem</t>
  </si>
  <si>
    <t xml:space="preserve">z toho: DÚSP Černovice </t>
  </si>
  <si>
    <t xml:space="preserve">          Domov důchodců Humpolec</t>
  </si>
  <si>
    <t xml:space="preserve">          Domov důchodců Proseč Obořiště</t>
  </si>
  <si>
    <t xml:space="preserve">          Domov pro seniory Velké Meziříčí</t>
  </si>
  <si>
    <t>Zdravotnictví celkem</t>
  </si>
  <si>
    <t xml:space="preserve">            Zdravotnická záchranná služba kraje Vysočina</t>
  </si>
  <si>
    <t>Školství celkem</t>
  </si>
  <si>
    <t>posílení provozu školy</t>
  </si>
  <si>
    <t>nákup literatury</t>
  </si>
  <si>
    <t>nákup materiálu pro ateliéry</t>
  </si>
  <si>
    <t>nákup výpočetní techniky</t>
  </si>
  <si>
    <t>posílení provozu školy - doprava, PHM</t>
  </si>
  <si>
    <t>investiční dotace - dofinancování nákupu autovleku</t>
  </si>
  <si>
    <t>vymalování učeben</t>
  </si>
  <si>
    <t>investiční dotace - technické zhodnocení budovy</t>
  </si>
  <si>
    <t>nákup materiálu pro výuku odborného výcviku</t>
  </si>
  <si>
    <t>nákup drobného dlouhodobého hmotného majetku</t>
  </si>
  <si>
    <t>vybavení učeben oboru elektronik</t>
  </si>
  <si>
    <t>vybavení dílen opravářů a automechaniků</t>
  </si>
  <si>
    <t>dofinancování nákupu dataprojektoru</t>
  </si>
  <si>
    <t>učební pomůcky a materiál na odborný výcvik, opravy podlah</t>
  </si>
  <si>
    <t>nákup výukového materiálu</t>
  </si>
  <si>
    <t>vybavení pro odborný výcvik oboru kuchař, číšník</t>
  </si>
  <si>
    <t>dofinancování oprav</t>
  </si>
  <si>
    <t>vybavení dílen</t>
  </si>
  <si>
    <t>úhrada nákladů hlavní činnosti</t>
  </si>
  <si>
    <t>opravy drobného dlouhodobého hmotného majetku</t>
  </si>
  <si>
    <t>opravy v prostorách školy</t>
  </si>
  <si>
    <t>investiční dotace (výstavba garáže 0689/17/2008/RK)</t>
  </si>
  <si>
    <t>PO úhrnem</t>
  </si>
  <si>
    <t>3315 - Činnost muzeí a galerií</t>
  </si>
  <si>
    <t>z toho: Galerie výtvarného umění Havlíčkův Brod</t>
  </si>
  <si>
    <t xml:space="preserve">           Oblastní galerie Vysočiny Jihlava</t>
  </si>
  <si>
    <t>z toho: DD Humpolec</t>
  </si>
  <si>
    <t xml:space="preserve">           DD Proseč Obořiště</t>
  </si>
  <si>
    <t xml:space="preserve">           Nemocnice Jihlava</t>
  </si>
  <si>
    <t>z toho: Nemocnice Havlíčkův Brod</t>
  </si>
  <si>
    <t xml:space="preserve">            Nemocnice Jihlava</t>
  </si>
  <si>
    <t xml:space="preserve">           DS Velké Meziříčí</t>
  </si>
  <si>
    <t>Kultura</t>
  </si>
  <si>
    <t xml:space="preserve">            Oblastní galerie Vysočiny Jihlava</t>
  </si>
  <si>
    <t>13582143</t>
  </si>
  <si>
    <t>00094854</t>
  </si>
  <si>
    <t>Sociální péče</t>
  </si>
  <si>
    <t>00179540</t>
  </si>
  <si>
    <t>00090638</t>
  </si>
  <si>
    <t>Kultura celkem</t>
  </si>
  <si>
    <t xml:space="preserve">z toho: Galerie výtvarného umění Havlíčkův Brod </t>
  </si>
  <si>
    <t>příspěvek na provoz - nákup kancelářských židlí</t>
  </si>
  <si>
    <t>příspěvek na provoz - nákup kancelářských potřeb</t>
  </si>
  <si>
    <t>příspěvek na provoz 998,07 tis. Kč - materiál na běžnou údržbu silnic, os.ochr. prac. prostředky, opravy budovy CM Třebíč</t>
  </si>
  <si>
    <t>inv.dotace 234,73 tis. Kč - osobní auto Pelhřimov a nákladní auto Žďár n./Sáz.</t>
  </si>
  <si>
    <t>příspěvek na provoz - nákup materiálu</t>
  </si>
  <si>
    <t>příspěvek na provoz 5,82 tis. Kč rehabilitační pomůcky pro klienty</t>
  </si>
  <si>
    <t>inv. dotace 20 tis. Kč - nákup movitého majetku</t>
  </si>
  <si>
    <t>příspěvek na provoz údržba zámeckého parku</t>
  </si>
  <si>
    <t xml:space="preserve">z toho: Nemocnice Havlíčkův Brod </t>
  </si>
  <si>
    <t>příspěvek na provoz - úhrada závazků po lhůltě splatnosti</t>
  </si>
  <si>
    <t>inv. dotace - opravy nemovitého majetku</t>
  </si>
  <si>
    <t>příspěvek na provoz - běžná údržba a drobné opravy</t>
  </si>
  <si>
    <t>RK-28-2008-21, př. 3</t>
  </si>
  <si>
    <t>RK-28-2008-21, př. 2</t>
  </si>
  <si>
    <t>RK-28-2008-21,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</si>
</sst>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63"/>
      <name val="Arial CE"/>
      <family val="2"/>
    </font>
    <font>
      <sz val="9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"/>
      <family val="2"/>
    </font>
    <font>
      <sz val="10"/>
      <name val="Arial"/>
      <family val="0"/>
    </font>
    <font>
      <sz val="10"/>
      <color indexed="10"/>
      <name val="Arial CE"/>
      <family val="0"/>
    </font>
    <font>
      <sz val="12"/>
      <name val="Arial CE"/>
      <family val="2"/>
    </font>
    <font>
      <b/>
      <sz val="8"/>
      <name val="Arial CE"/>
      <family val="2"/>
    </font>
    <font>
      <b/>
      <sz val="8"/>
      <color indexed="55"/>
      <name val="Arial CE"/>
      <family val="2"/>
    </font>
    <font>
      <sz val="8"/>
      <color indexed="55"/>
      <name val="Arial CE"/>
      <family val="2"/>
    </font>
    <font>
      <b/>
      <sz val="8"/>
      <color indexed="8"/>
      <name val="Arial CE"/>
      <family val="0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1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right"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9" xfId="0" applyFont="1" applyFill="1" applyBorder="1" applyAlignment="1">
      <alignment/>
    </xf>
    <xf numFmtId="0" fontId="7" fillId="0" borderId="9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" fillId="2" borderId="1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3" fillId="0" borderId="14" xfId="0" applyFont="1" applyBorder="1" applyAlignment="1">
      <alignment/>
    </xf>
    <xf numFmtId="0" fontId="1" fillId="2" borderId="14" xfId="0" applyFont="1" applyFill="1" applyBorder="1" applyAlignment="1">
      <alignment horizontal="left" vertical="center" wrapText="1"/>
    </xf>
    <xf numFmtId="164" fontId="0" fillId="0" borderId="8" xfId="0" applyNumberFormat="1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4" fontId="1" fillId="0" borderId="12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5" fillId="2" borderId="1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5" fillId="2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9" fillId="3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9" xfId="0" applyFont="1" applyBorder="1" applyAlignment="1">
      <alignment/>
    </xf>
    <xf numFmtId="0" fontId="4" fillId="0" borderId="16" xfId="0" applyFont="1" applyBorder="1" applyAlignment="1">
      <alignment horizontal="center"/>
    </xf>
    <xf numFmtId="4" fontId="5" fillId="2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5" fillId="2" borderId="18" xfId="0" applyNumberFormat="1" applyFont="1" applyFill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5" fillId="2" borderId="20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9" fillId="3" borderId="20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Fill="1" applyBorder="1" applyAlignment="1">
      <alignment/>
    </xf>
    <xf numFmtId="0" fontId="13" fillId="3" borderId="20" xfId="20" applyFont="1" applyFill="1" applyBorder="1">
      <alignment/>
      <protection/>
    </xf>
    <xf numFmtId="0" fontId="13" fillId="0" borderId="20" xfId="20" applyFont="1" applyBorder="1">
      <alignment/>
      <protection/>
    </xf>
    <xf numFmtId="0" fontId="3" fillId="2" borderId="17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4" fontId="5" fillId="2" borderId="20" xfId="0" applyNumberFormat="1" applyFont="1" applyFill="1" applyBorder="1" applyAlignment="1">
      <alignment horizontal="right" vertical="center" wrapText="1"/>
    </xf>
    <xf numFmtId="4" fontId="5" fillId="2" borderId="17" xfId="0" applyNumberFormat="1" applyFont="1" applyFill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/>
    </xf>
    <xf numFmtId="4" fontId="7" fillId="0" borderId="9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0" fillId="0" borderId="11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5" fillId="0" borderId="9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4" fontId="5" fillId="2" borderId="10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15" fillId="0" borderId="9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2" borderId="14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15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5" fillId="2" borderId="9" xfId="0" applyNumberFormat="1" applyFont="1" applyFill="1" applyBorder="1" applyAlignment="1">
      <alignment/>
    </xf>
    <xf numFmtId="4" fontId="5" fillId="0" borderId="9" xfId="0" applyNumberFormat="1" applyFont="1" applyBorder="1" applyAlignment="1">
      <alignment/>
    </xf>
    <xf numFmtId="0" fontId="3" fillId="0" borderId="0" xfId="0" applyFont="1" applyAlignment="1">
      <alignment horizontal="right"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Fill="1" applyBorder="1" applyAlignment="1">
      <alignment/>
    </xf>
    <xf numFmtId="4" fontId="9" fillId="3" borderId="9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" borderId="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28" xfId="0" applyFont="1" applyFill="1" applyBorder="1" applyAlignment="1">
      <alignment horizontal="center"/>
    </xf>
    <xf numFmtId="0" fontId="17" fillId="0" borderId="8" xfId="0" applyFont="1" applyBorder="1" applyAlignment="1">
      <alignment horizontal="left" vertical="top"/>
    </xf>
    <xf numFmtId="0" fontId="17" fillId="0" borderId="8" xfId="0" applyFont="1" applyBorder="1" applyAlignment="1">
      <alignment horizontal="center" vertical="top"/>
    </xf>
    <xf numFmtId="0" fontId="3" fillId="0" borderId="17" xfId="0" applyFont="1" applyBorder="1" applyAlignment="1">
      <alignment horizontal="left"/>
    </xf>
    <xf numFmtId="49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17" fillId="2" borderId="13" xfId="0" applyFont="1" applyFill="1" applyBorder="1" applyAlignment="1">
      <alignment horizontal="left" vertical="top"/>
    </xf>
    <xf numFmtId="0" fontId="17" fillId="2" borderId="13" xfId="0" applyFont="1" applyFill="1" applyBorder="1" applyAlignment="1">
      <alignment horizontal="center" vertical="top"/>
    </xf>
    <xf numFmtId="0" fontId="17" fillId="2" borderId="2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0" xfId="0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17" fillId="3" borderId="2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3" fillId="0" borderId="21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30" xfId="0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3" fillId="0" borderId="17" xfId="20" applyFont="1" applyBorder="1">
      <alignment/>
      <protection/>
    </xf>
    <xf numFmtId="0" fontId="17" fillId="0" borderId="21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17" fillId="0" borderId="20" xfId="0" applyFont="1" applyBorder="1" applyAlignment="1">
      <alignment horizontal="left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3" fillId="2" borderId="35" xfId="0" applyFont="1" applyFill="1" applyBorder="1" applyAlignment="1">
      <alignment horizontal="center"/>
    </xf>
    <xf numFmtId="4" fontId="3" fillId="0" borderId="3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17" fillId="0" borderId="3" xfId="0" applyFont="1" applyBorder="1" applyAlignment="1">
      <alignment horizontal="left" vertical="top"/>
    </xf>
    <xf numFmtId="0" fontId="3" fillId="0" borderId="40" xfId="0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64" fontId="0" fillId="0" borderId="0" xfId="0" applyNumberFormat="1" applyAlignment="1">
      <alignment/>
    </xf>
    <xf numFmtId="0" fontId="17" fillId="2" borderId="43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 vertical="top"/>
    </xf>
    <xf numFmtId="0" fontId="17" fillId="3" borderId="8" xfId="0" applyFont="1" applyFill="1" applyBorder="1" applyAlignment="1">
      <alignment horizontal="center" vertical="top"/>
    </xf>
    <xf numFmtId="49" fontId="3" fillId="3" borderId="31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8" fillId="0" borderId="44" xfId="0" applyFont="1" applyFill="1" applyBorder="1" applyAlignment="1">
      <alignment/>
    </xf>
    <xf numFmtId="0" fontId="20" fillId="0" borderId="44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/>
    </xf>
    <xf numFmtId="0" fontId="21" fillId="2" borderId="47" xfId="0" applyFont="1" applyFill="1" applyBorder="1" applyAlignment="1">
      <alignment/>
    </xf>
    <xf numFmtId="0" fontId="7" fillId="2" borderId="4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33" xfId="0" applyFont="1" applyFill="1" applyBorder="1" applyAlignment="1">
      <alignment wrapText="1"/>
    </xf>
    <xf numFmtId="0" fontId="3" fillId="0" borderId="3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3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wrapText="1"/>
    </xf>
    <xf numFmtId="0" fontId="1" fillId="0" borderId="7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4" fontId="8" fillId="0" borderId="33" xfId="0" applyNumberFormat="1" applyFont="1" applyBorder="1" applyAlignment="1">
      <alignment/>
    </xf>
    <xf numFmtId="0" fontId="3" fillId="0" borderId="31" xfId="0" applyFont="1" applyBorder="1" applyAlignment="1">
      <alignment/>
    </xf>
    <xf numFmtId="4" fontId="3" fillId="0" borderId="33" xfId="0" applyNumberFormat="1" applyFont="1" applyBorder="1" applyAlignment="1">
      <alignment/>
    </xf>
    <xf numFmtId="4" fontId="17" fillId="0" borderId="37" xfId="0" applyNumberFormat="1" applyFont="1" applyBorder="1" applyAlignment="1">
      <alignment/>
    </xf>
    <xf numFmtId="0" fontId="1" fillId="2" borderId="46" xfId="0" applyFont="1" applyFill="1" applyBorder="1" applyAlignment="1">
      <alignment/>
    </xf>
    <xf numFmtId="0" fontId="17" fillId="2" borderId="50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4" fontId="15" fillId="0" borderId="8" xfId="0" applyNumberFormat="1" applyFont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5" fillId="0" borderId="9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0" fontId="3" fillId="0" borderId="51" xfId="0" applyFont="1" applyFill="1" applyBorder="1" applyAlignment="1">
      <alignment wrapText="1"/>
    </xf>
    <xf numFmtId="0" fontId="17" fillId="0" borderId="27" xfId="0" applyFont="1" applyFill="1" applyBorder="1" applyAlignment="1">
      <alignment wrapText="1"/>
    </xf>
    <xf numFmtId="4" fontId="5" fillId="2" borderId="31" xfId="0" applyNumberFormat="1" applyFont="1" applyFill="1" applyBorder="1" applyAlignment="1">
      <alignment horizontal="right"/>
    </xf>
    <xf numFmtId="4" fontId="5" fillId="2" borderId="38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/>
    </xf>
    <xf numFmtId="4" fontId="5" fillId="0" borderId="38" xfId="0" applyNumberFormat="1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/>
    </xf>
    <xf numFmtId="4" fontId="15" fillId="0" borderId="38" xfId="0" applyNumberFormat="1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5" fillId="2" borderId="16" xfId="0" applyNumberFormat="1" applyFont="1" applyFill="1" applyBorder="1" applyAlignment="1">
      <alignment/>
    </xf>
    <xf numFmtId="4" fontId="5" fillId="2" borderId="7" xfId="0" applyNumberFormat="1" applyFont="1" applyFill="1" applyBorder="1" applyAlignment="1">
      <alignment/>
    </xf>
    <xf numFmtId="4" fontId="5" fillId="2" borderId="52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15" fillId="0" borderId="33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/>
    </xf>
    <xf numFmtId="4" fontId="15" fillId="0" borderId="33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5" fillId="0" borderId="31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51" xfId="0" applyNumberFormat="1" applyFont="1" applyBorder="1" applyAlignment="1">
      <alignment/>
    </xf>
    <xf numFmtId="4" fontId="5" fillId="2" borderId="26" xfId="0" applyNumberFormat="1" applyFont="1" applyFill="1" applyBorder="1" applyAlignment="1">
      <alignment horizontal="right"/>
    </xf>
    <xf numFmtId="4" fontId="5" fillId="2" borderId="7" xfId="0" applyNumberFormat="1" applyFont="1" applyFill="1" applyBorder="1" applyAlignment="1">
      <alignment horizontal="right"/>
    </xf>
    <xf numFmtId="4" fontId="5" fillId="2" borderId="27" xfId="0" applyNumberFormat="1" applyFont="1" applyFill="1" applyBorder="1" applyAlignment="1">
      <alignment horizontal="right"/>
    </xf>
    <xf numFmtId="4" fontId="5" fillId="2" borderId="27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5" fillId="2" borderId="26" xfId="0" applyNumberFormat="1" applyFont="1" applyFill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15" fillId="0" borderId="53" xfId="0" applyNumberFormat="1" applyFont="1" applyBorder="1" applyAlignment="1">
      <alignment/>
    </xf>
    <xf numFmtId="4" fontId="15" fillId="0" borderId="39" xfId="0" applyNumberFormat="1" applyFont="1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4" fontId="5" fillId="2" borderId="35" xfId="0" applyNumberFormat="1" applyFont="1" applyFill="1" applyBorder="1" applyAlignment="1">
      <alignment horizontal="right"/>
    </xf>
    <xf numFmtId="4" fontId="5" fillId="2" borderId="8" xfId="0" applyNumberFormat="1" applyFont="1" applyFill="1" applyBorder="1" applyAlignment="1">
      <alignment horizontal="right"/>
    </xf>
    <xf numFmtId="4" fontId="5" fillId="2" borderId="37" xfId="0" applyNumberFormat="1" applyFont="1" applyFill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/>
    </xf>
    <xf numFmtId="4" fontId="15" fillId="0" borderId="51" xfId="0" applyNumberFormat="1" applyFont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4" fontId="0" fillId="0" borderId="40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15" fillId="0" borderId="14" xfId="0" applyNumberFormat="1" applyFont="1" applyBorder="1" applyAlignment="1">
      <alignment horizontal="center"/>
    </xf>
    <xf numFmtId="4" fontId="0" fillId="0" borderId="51" xfId="0" applyNumberFormat="1" applyFont="1" applyBorder="1" applyAlignment="1">
      <alignment horizontal="center"/>
    </xf>
    <xf numFmtId="4" fontId="5" fillId="3" borderId="20" xfId="0" applyNumberFormat="1" applyFont="1" applyFill="1" applyBorder="1" applyAlignment="1">
      <alignment horizontal="right"/>
    </xf>
    <xf numFmtId="4" fontId="5" fillId="3" borderId="31" xfId="0" applyNumberFormat="1" applyFont="1" applyFill="1" applyBorder="1" applyAlignment="1">
      <alignment horizontal="right"/>
    </xf>
    <xf numFmtId="4" fontId="5" fillId="3" borderId="9" xfId="0" applyNumberFormat="1" applyFont="1" applyFill="1" applyBorder="1" applyAlignment="1">
      <alignment horizontal="right"/>
    </xf>
    <xf numFmtId="4" fontId="0" fillId="0" borderId="43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2" borderId="46" xfId="0" applyNumberFormat="1" applyFont="1" applyFill="1" applyBorder="1" applyAlignment="1">
      <alignment horizontal="right" vertical="center"/>
    </xf>
    <xf numFmtId="4" fontId="5" fillId="2" borderId="45" xfId="0" applyNumberFormat="1" applyFont="1" applyFill="1" applyBorder="1" applyAlignment="1">
      <alignment horizontal="right" vertical="center"/>
    </xf>
    <xf numFmtId="4" fontId="5" fillId="2" borderId="56" xfId="0" applyNumberFormat="1" applyFont="1" applyFill="1" applyBorder="1" applyAlignment="1">
      <alignment horizontal="right" vertical="center"/>
    </xf>
    <xf numFmtId="4" fontId="1" fillId="2" borderId="46" xfId="0" applyNumberFormat="1" applyFont="1" applyFill="1" applyBorder="1" applyAlignment="1">
      <alignment/>
    </xf>
    <xf numFmtId="4" fontId="1" fillId="2" borderId="45" xfId="0" applyNumberFormat="1" applyFont="1" applyFill="1" applyBorder="1" applyAlignment="1">
      <alignment/>
    </xf>
    <xf numFmtId="4" fontId="1" fillId="2" borderId="56" xfId="0" applyNumberFormat="1" applyFont="1" applyFill="1" applyBorder="1" applyAlignment="1">
      <alignment/>
    </xf>
    <xf numFmtId="4" fontId="5" fillId="0" borderId="48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5" fillId="0" borderId="57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/>
    </xf>
    <xf numFmtId="4" fontId="5" fillId="0" borderId="57" xfId="0" applyNumberFormat="1" applyFont="1" applyFill="1" applyBorder="1" applyAlignment="1">
      <alignment/>
    </xf>
    <xf numFmtId="4" fontId="0" fillId="0" borderId="59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 vertical="center"/>
    </xf>
    <xf numFmtId="4" fontId="0" fillId="0" borderId="60" xfId="0" applyNumberFormat="1" applyFont="1" applyFill="1" applyBorder="1" applyAlignment="1">
      <alignment vertical="center"/>
    </xf>
    <xf numFmtId="4" fontId="0" fillId="0" borderId="58" xfId="0" applyNumberFormat="1" applyFont="1" applyBorder="1" applyAlignment="1">
      <alignment/>
    </xf>
    <xf numFmtId="4" fontId="0" fillId="0" borderId="58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/>
    </xf>
    <xf numFmtId="4" fontId="5" fillId="2" borderId="61" xfId="0" applyNumberFormat="1" applyFont="1" applyFill="1" applyBorder="1" applyAlignment="1">
      <alignment/>
    </xf>
    <xf numFmtId="0" fontId="21" fillId="2" borderId="22" xfId="0" applyFont="1" applyFill="1" applyBorder="1" applyAlignment="1">
      <alignment horizontal="center" vertical="center" wrapText="1"/>
    </xf>
    <xf numFmtId="4" fontId="0" fillId="0" borderId="58" xfId="0" applyNumberFormat="1" applyFont="1" applyFill="1" applyBorder="1" applyAlignment="1">
      <alignment horizontal="right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1" fillId="2" borderId="13" xfId="0" applyFont="1" applyFill="1" applyBorder="1" applyAlignment="1">
      <alignment horizontal="center" vertical="top"/>
    </xf>
    <xf numFmtId="0" fontId="21" fillId="0" borderId="8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21" fillId="2" borderId="13" xfId="0" applyFont="1" applyFill="1" applyBorder="1" applyAlignment="1">
      <alignment horizontal="left" vertical="top"/>
    </xf>
    <xf numFmtId="0" fontId="21" fillId="2" borderId="8" xfId="0" applyFont="1" applyFill="1" applyBorder="1" applyAlignment="1">
      <alignment horizontal="left" vertical="top"/>
    </xf>
    <xf numFmtId="0" fontId="21" fillId="2" borderId="8" xfId="0" applyFont="1" applyFill="1" applyBorder="1" applyAlignment="1">
      <alignment horizontal="center" vertical="top"/>
    </xf>
    <xf numFmtId="0" fontId="21" fillId="0" borderId="8" xfId="0" applyFont="1" applyFill="1" applyBorder="1" applyAlignment="1">
      <alignment horizontal="left" vertical="top"/>
    </xf>
    <xf numFmtId="0" fontId="21" fillId="0" borderId="8" xfId="0" applyFont="1" applyFill="1" applyBorder="1" applyAlignment="1">
      <alignment horizontal="center" vertical="top"/>
    </xf>
    <xf numFmtId="0" fontId="21" fillId="0" borderId="8" xfId="0" applyFont="1" applyBorder="1" applyAlignment="1">
      <alignment horizontal="left" vertical="top"/>
    </xf>
    <xf numFmtId="0" fontId="21" fillId="2" borderId="13" xfId="0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8" fillId="0" borderId="33" xfId="0" applyNumberFormat="1" applyFont="1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" fontId="5" fillId="2" borderId="22" xfId="0" applyNumberFormat="1" applyFont="1" applyFill="1" applyBorder="1" applyAlignment="1">
      <alignment horizontal="right" vertical="center"/>
    </xf>
    <xf numFmtId="4" fontId="5" fillId="2" borderId="62" xfId="0" applyNumberFormat="1" applyFont="1" applyFill="1" applyBorder="1" applyAlignment="1">
      <alignment horizontal="right" vertical="center"/>
    </xf>
    <xf numFmtId="4" fontId="5" fillId="2" borderId="35" xfId="0" applyNumberFormat="1" applyFont="1" applyFill="1" applyBorder="1" applyAlignment="1">
      <alignment horizontal="right" vertical="center"/>
    </xf>
    <xf numFmtId="4" fontId="5" fillId="2" borderId="36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21" fillId="2" borderId="1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7" fillId="2" borderId="63" xfId="0" applyFont="1" applyFill="1" applyBorder="1" applyAlignment="1">
      <alignment horizontal="center"/>
    </xf>
    <xf numFmtId="0" fontId="17" fillId="2" borderId="52" xfId="0" applyFont="1" applyFill="1" applyBorder="1" applyAlignment="1">
      <alignment horizontal="center"/>
    </xf>
    <xf numFmtId="0" fontId="17" fillId="2" borderId="27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top" wrapText="1"/>
    </xf>
    <xf numFmtId="0" fontId="21" fillId="2" borderId="22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left" vertical="center" wrapText="1"/>
    </xf>
    <xf numFmtId="0" fontId="21" fillId="2" borderId="62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46" xfId="0" applyFont="1" applyFill="1" applyBorder="1" applyAlignment="1">
      <alignment horizontal="left" vertical="center" wrapText="1"/>
    </xf>
    <xf numFmtId="0" fontId="21" fillId="2" borderId="47" xfId="0" applyFont="1" applyFill="1" applyBorder="1" applyAlignment="1">
      <alignment horizontal="left" vertical="center" wrapText="1"/>
    </xf>
    <xf numFmtId="0" fontId="21" fillId="2" borderId="64" xfId="0" applyFont="1" applyFill="1" applyBorder="1" applyAlignment="1">
      <alignment horizontal="left" vertical="center" wrapText="1"/>
    </xf>
    <xf numFmtId="4" fontId="5" fillId="2" borderId="13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0" fontId="21" fillId="2" borderId="1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4" fontId="0" fillId="0" borderId="24" xfId="0" applyNumberFormat="1" applyFont="1" applyFill="1" applyBorder="1" applyAlignment="1">
      <alignment horizontal="right" vertical="center"/>
    </xf>
    <xf numFmtId="4" fontId="0" fillId="0" borderId="59" xfId="0" applyNumberFormat="1" applyFont="1" applyFill="1" applyBorder="1" applyAlignment="1">
      <alignment horizontal="righ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65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-26-2007-52, př. 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workbookViewId="0" topLeftCell="A1">
      <selection activeCell="E1" sqref="E1:F1"/>
    </sheetView>
  </sheetViews>
  <sheetFormatPr defaultColWidth="9.00390625" defaultRowHeight="12.75"/>
  <cols>
    <col min="1" max="1" width="39.75390625" style="1" customWidth="1"/>
    <col min="2" max="2" width="63.375" style="1" customWidth="1"/>
    <col min="3" max="3" width="10.75390625" style="1" customWidth="1"/>
    <col min="4" max="4" width="9.375" style="1" customWidth="1"/>
    <col min="5" max="5" width="9.875" style="1" customWidth="1"/>
    <col min="6" max="6" width="10.75390625" style="127" customWidth="1"/>
    <col min="7" max="16384" width="9.125" style="1" customWidth="1"/>
  </cols>
  <sheetData>
    <row r="1" spans="5:6" ht="12.75">
      <c r="E1" s="395" t="s">
        <v>177</v>
      </c>
      <c r="F1" s="396"/>
    </row>
    <row r="2" spans="5:6" ht="12.75">
      <c r="E2" s="2"/>
      <c r="F2" s="102" t="s">
        <v>0</v>
      </c>
    </row>
    <row r="3" spans="1:6" s="3" customFormat="1" ht="15.75">
      <c r="A3" s="397" t="s">
        <v>49</v>
      </c>
      <c r="B3" s="397"/>
      <c r="C3" s="397"/>
      <c r="D3" s="397"/>
      <c r="E3" s="397"/>
      <c r="F3" s="397"/>
    </row>
    <row r="5" spans="1:6" ht="15.75">
      <c r="A5" s="4" t="s">
        <v>1</v>
      </c>
      <c r="B5" s="5"/>
      <c r="C5" s="6"/>
      <c r="D5" s="6"/>
      <c r="E5" s="6"/>
      <c r="F5" s="103"/>
    </row>
    <row r="6" spans="1:6" ht="13.5" thickBot="1">
      <c r="A6" s="7"/>
      <c r="B6" s="7"/>
      <c r="C6" s="7"/>
      <c r="D6" s="7"/>
      <c r="E6" s="7"/>
      <c r="F6" s="104" t="s">
        <v>2</v>
      </c>
    </row>
    <row r="7" spans="1:6" ht="12.75">
      <c r="A7" s="398" t="s">
        <v>3</v>
      </c>
      <c r="B7" s="8" t="s">
        <v>4</v>
      </c>
      <c r="C7" s="400" t="s">
        <v>5</v>
      </c>
      <c r="D7" s="401"/>
      <c r="E7" s="402" t="s">
        <v>6</v>
      </c>
      <c r="F7" s="393" t="s">
        <v>7</v>
      </c>
    </row>
    <row r="8" spans="1:6" ht="13.5" thickBot="1">
      <c r="A8" s="399"/>
      <c r="B8" s="9" t="s">
        <v>8</v>
      </c>
      <c r="C8" s="10" t="s">
        <v>9</v>
      </c>
      <c r="D8" s="11" t="s">
        <v>10</v>
      </c>
      <c r="E8" s="392"/>
      <c r="F8" s="394"/>
    </row>
    <row r="9" spans="1:6" s="14" customFormat="1" ht="9" customHeight="1">
      <c r="A9" s="12"/>
      <c r="B9" s="12"/>
      <c r="C9" s="64">
        <v>1</v>
      </c>
      <c r="D9" s="13">
        <v>2</v>
      </c>
      <c r="E9" s="88" t="s">
        <v>11</v>
      </c>
      <c r="F9" s="105">
        <v>4</v>
      </c>
    </row>
    <row r="10" spans="1:6" ht="12.75">
      <c r="A10" s="38" t="s">
        <v>12</v>
      </c>
      <c r="B10" s="15" t="s">
        <v>13</v>
      </c>
      <c r="C10" s="65">
        <f>SUM(C13+C11)</f>
        <v>0</v>
      </c>
      <c r="D10" s="23">
        <f>SUM(D13+D11)</f>
        <v>0</v>
      </c>
      <c r="E10" s="89">
        <f>SUM(E13+E11)</f>
        <v>1232.8</v>
      </c>
      <c r="F10" s="106">
        <f>SUM(E10+D10)</f>
        <v>1232.8</v>
      </c>
    </row>
    <row r="11" spans="1:6" ht="25.5">
      <c r="A11" s="20"/>
      <c r="B11" s="17" t="s">
        <v>14</v>
      </c>
      <c r="C11" s="66">
        <f>SUM(C12:C12)</f>
        <v>0</v>
      </c>
      <c r="D11" s="43">
        <f>SUM(D12:D12)</f>
        <v>0</v>
      </c>
      <c r="E11" s="68">
        <f>SUM(E12)</f>
        <v>1019.96</v>
      </c>
      <c r="F11" s="107">
        <f>SUM(E11+D11)</f>
        <v>1019.96</v>
      </c>
    </row>
    <row r="12" spans="1:6" ht="12.75">
      <c r="A12" s="20"/>
      <c r="B12" s="18" t="s">
        <v>46</v>
      </c>
      <c r="C12" s="67">
        <v>0</v>
      </c>
      <c r="D12" s="44">
        <v>0</v>
      </c>
      <c r="E12" s="69">
        <v>1019.96</v>
      </c>
      <c r="F12" s="108">
        <f>SUM(C12+E12)</f>
        <v>1019.96</v>
      </c>
    </row>
    <row r="13" spans="1:6" ht="12.75">
      <c r="A13" s="20"/>
      <c r="B13" s="17" t="s">
        <v>15</v>
      </c>
      <c r="C13" s="68">
        <f>SUM(C14:C14)</f>
        <v>0</v>
      </c>
      <c r="D13" s="43">
        <f>SUM(D14:D14)</f>
        <v>0</v>
      </c>
      <c r="E13" s="68">
        <f>SUM(E14:E14)</f>
        <v>212.84</v>
      </c>
      <c r="F13" s="109">
        <f>SUM(E13+D13)</f>
        <v>212.84</v>
      </c>
    </row>
    <row r="14" spans="1:6" ht="12.75">
      <c r="A14" s="20"/>
      <c r="B14" s="18" t="s">
        <v>46</v>
      </c>
      <c r="C14" s="69">
        <v>0</v>
      </c>
      <c r="D14" s="44">
        <v>0</v>
      </c>
      <c r="E14" s="69">
        <v>212.84</v>
      </c>
      <c r="F14" s="108">
        <f>SUM(C14+E14)</f>
        <v>212.84</v>
      </c>
    </row>
    <row r="15" spans="1:6" ht="12.75">
      <c r="A15" s="20"/>
      <c r="B15" s="20"/>
      <c r="C15" s="70"/>
      <c r="D15" s="46"/>
      <c r="E15" s="70"/>
      <c r="F15" s="110"/>
    </row>
    <row r="16" spans="1:6" ht="7.5" customHeight="1">
      <c r="A16" s="20"/>
      <c r="B16" s="18"/>
      <c r="C16" s="71"/>
      <c r="D16" s="45"/>
      <c r="E16" s="71"/>
      <c r="F16" s="108"/>
    </row>
    <row r="17" spans="1:6" ht="12.75" customHeight="1">
      <c r="A17" s="38" t="s">
        <v>145</v>
      </c>
      <c r="B17" s="21" t="s">
        <v>13</v>
      </c>
      <c r="C17" s="65">
        <f>SUM(C19:C21)</f>
        <v>0</v>
      </c>
      <c r="D17" s="48">
        <f>SUM(D19:D22)</f>
        <v>0</v>
      </c>
      <c r="E17" s="65">
        <f>SUM(E18+E23)</f>
        <v>17.5</v>
      </c>
      <c r="F17" s="246">
        <f>SUM(D17:E17)</f>
        <v>17.5</v>
      </c>
    </row>
    <row r="18" spans="1:6" ht="25.5" customHeight="1">
      <c r="A18" s="20"/>
      <c r="B18" s="17" t="s">
        <v>14</v>
      </c>
      <c r="C18" s="69">
        <f>SUM(C19:C21)</f>
        <v>0</v>
      </c>
      <c r="D18" s="44">
        <f>SUM(D19:D21)</f>
        <v>0</v>
      </c>
      <c r="E18" s="69">
        <f>SUM(E19:E21)</f>
        <v>17.5</v>
      </c>
      <c r="F18" s="245">
        <f>SUM(D18:E18)</f>
        <v>17.5</v>
      </c>
    </row>
    <row r="19" spans="1:6" ht="12.75" customHeight="1">
      <c r="A19" s="20"/>
      <c r="B19" s="19" t="s">
        <v>146</v>
      </c>
      <c r="C19" s="69">
        <v>0</v>
      </c>
      <c r="D19" s="44">
        <v>0</v>
      </c>
      <c r="E19" s="69">
        <v>16.5</v>
      </c>
      <c r="F19" s="108">
        <f>SUM(D19:E19)</f>
        <v>16.5</v>
      </c>
    </row>
    <row r="20" spans="1:6" ht="12.75" customHeight="1">
      <c r="A20" s="20"/>
      <c r="B20" s="19" t="s">
        <v>147</v>
      </c>
      <c r="C20" s="69">
        <v>0</v>
      </c>
      <c r="D20" s="44">
        <v>0</v>
      </c>
      <c r="E20" s="69">
        <v>1</v>
      </c>
      <c r="F20" s="108">
        <f>SUM(D20:E20)</f>
        <v>1</v>
      </c>
    </row>
    <row r="21" spans="1:6" ht="12.75" customHeight="1">
      <c r="A21" s="20"/>
      <c r="B21" s="19"/>
      <c r="C21" s="69"/>
      <c r="D21" s="44"/>
      <c r="E21" s="69"/>
      <c r="F21" s="108"/>
    </row>
    <row r="22" spans="1:6" ht="12.75" customHeight="1">
      <c r="A22" s="20"/>
      <c r="B22" s="19"/>
      <c r="C22" s="69"/>
      <c r="D22" s="44"/>
      <c r="E22" s="69"/>
      <c r="F22" s="108"/>
    </row>
    <row r="23" spans="1:6" ht="12.75" customHeight="1">
      <c r="A23" s="20"/>
      <c r="B23" s="19"/>
      <c r="C23" s="69"/>
      <c r="D23" s="44"/>
      <c r="E23" s="69"/>
      <c r="F23" s="108"/>
    </row>
    <row r="24" spans="1:6" ht="12.75" customHeight="1">
      <c r="A24" s="38" t="s">
        <v>48</v>
      </c>
      <c r="B24" s="21" t="s">
        <v>13</v>
      </c>
      <c r="C24" s="65">
        <f>SUM(C25+C30)</f>
        <v>0</v>
      </c>
      <c r="D24" s="48">
        <f>SUM(D26:D29)</f>
        <v>0</v>
      </c>
      <c r="E24" s="65">
        <f>SUM(E25+E30)</f>
        <v>74.67</v>
      </c>
      <c r="F24" s="111">
        <f>SUM(D24:E24)</f>
        <v>74.67</v>
      </c>
    </row>
    <row r="25" spans="1:6" ht="25.5">
      <c r="A25" s="20"/>
      <c r="B25" s="17" t="s">
        <v>14</v>
      </c>
      <c r="C25" s="68">
        <f>SUM(C26:C29)</f>
        <v>0</v>
      </c>
      <c r="D25" s="47">
        <f>SUM(D26)</f>
        <v>0</v>
      </c>
      <c r="E25" s="68">
        <f>SUM(E26:E29)</f>
        <v>21.9</v>
      </c>
      <c r="F25" s="112">
        <f>SUM(D25:E25)</f>
        <v>21.9</v>
      </c>
    </row>
    <row r="26" spans="1:6" ht="12.75">
      <c r="A26" s="20"/>
      <c r="B26" s="19" t="s">
        <v>16</v>
      </c>
      <c r="C26" s="69">
        <v>0</v>
      </c>
      <c r="D26" s="44">
        <v>0</v>
      </c>
      <c r="E26" s="69">
        <v>5.25</v>
      </c>
      <c r="F26" s="110">
        <f>SUM(C26+E26)</f>
        <v>5.25</v>
      </c>
    </row>
    <row r="27" spans="1:6" ht="12.75">
      <c r="A27" s="20"/>
      <c r="B27" s="19" t="s">
        <v>47</v>
      </c>
      <c r="C27" s="69">
        <v>0</v>
      </c>
      <c r="D27" s="44">
        <v>0</v>
      </c>
      <c r="E27" s="69">
        <v>5.82</v>
      </c>
      <c r="F27" s="110">
        <f>SUM(C27+E27)</f>
        <v>5.82</v>
      </c>
    </row>
    <row r="28" spans="1:6" ht="12.75">
      <c r="A28" s="20"/>
      <c r="B28" s="19" t="s">
        <v>153</v>
      </c>
      <c r="C28" s="69">
        <v>0</v>
      </c>
      <c r="D28" s="44">
        <v>0</v>
      </c>
      <c r="E28" s="69">
        <v>10.83</v>
      </c>
      <c r="F28" s="110">
        <f>SUM(C28+E28)</f>
        <v>10.83</v>
      </c>
    </row>
    <row r="29" spans="1:6" ht="12.75">
      <c r="A29" s="20"/>
      <c r="B29" s="18"/>
      <c r="C29" s="69"/>
      <c r="D29" s="44"/>
      <c r="E29" s="69"/>
      <c r="F29" s="110"/>
    </row>
    <row r="30" spans="1:6" ht="12.75">
      <c r="A30" s="20"/>
      <c r="B30" s="17" t="s">
        <v>15</v>
      </c>
      <c r="C30" s="68">
        <f>SUM(C31:C32)</f>
        <v>0</v>
      </c>
      <c r="D30" s="43">
        <f>SUM(D31:D32)</f>
        <v>0</v>
      </c>
      <c r="E30" s="68">
        <f>SUM(E31:E32)</f>
        <v>52.77</v>
      </c>
      <c r="F30" s="112">
        <f>SUM(D30:E30)</f>
        <v>52.77</v>
      </c>
    </row>
    <row r="31" spans="1:6" ht="12.75">
      <c r="A31" s="20"/>
      <c r="B31" s="19" t="s">
        <v>148</v>
      </c>
      <c r="C31" s="69">
        <v>0</v>
      </c>
      <c r="D31" s="44">
        <v>0</v>
      </c>
      <c r="E31" s="69">
        <v>20</v>
      </c>
      <c r="F31" s="110">
        <f>SUM(C31+E31)</f>
        <v>20</v>
      </c>
    </row>
    <row r="32" spans="1:6" ht="12.75">
      <c r="A32" s="20"/>
      <c r="B32" s="19" t="s">
        <v>149</v>
      </c>
      <c r="C32" s="69">
        <v>0</v>
      </c>
      <c r="D32" s="44">
        <v>0</v>
      </c>
      <c r="E32" s="69">
        <v>32.77</v>
      </c>
      <c r="F32" s="110">
        <f>SUM(C32+E32)</f>
        <v>32.77</v>
      </c>
    </row>
    <row r="33" spans="1:6" ht="12.75">
      <c r="A33" s="20"/>
      <c r="B33" s="19"/>
      <c r="C33" s="69"/>
      <c r="D33" s="44"/>
      <c r="E33" s="69"/>
      <c r="F33" s="110"/>
    </row>
    <row r="34" spans="1:6" ht="7.5" customHeight="1">
      <c r="A34" s="19"/>
      <c r="B34" s="19"/>
      <c r="C34" s="67"/>
      <c r="D34" s="44"/>
      <c r="E34" s="69"/>
      <c r="F34" s="110"/>
    </row>
    <row r="35" spans="1:6" ht="12.75">
      <c r="A35" s="38" t="s">
        <v>17</v>
      </c>
      <c r="B35" s="22" t="s">
        <v>13</v>
      </c>
      <c r="C35" s="65">
        <f>SUM(C40+C36)</f>
        <v>0</v>
      </c>
      <c r="D35" s="23">
        <f>SUM(D40+D36)</f>
        <v>0</v>
      </c>
      <c r="E35" s="65">
        <f>SUM(E40+E36)</f>
        <v>185.64000000000001</v>
      </c>
      <c r="F35" s="113">
        <f>SUM(D35:E35)</f>
        <v>185.64000000000001</v>
      </c>
    </row>
    <row r="36" spans="1:6" ht="25.5">
      <c r="A36" s="40"/>
      <c r="B36" s="17" t="s">
        <v>14</v>
      </c>
      <c r="C36" s="68">
        <f>SUM(C37:C39)</f>
        <v>0</v>
      </c>
      <c r="D36" s="47">
        <f>SUM(D37:D39)</f>
        <v>0</v>
      </c>
      <c r="E36" s="68">
        <f>SUM(E37:E39)</f>
        <v>53.97</v>
      </c>
      <c r="F36" s="112">
        <f>SUM(D36:E36)</f>
        <v>53.97</v>
      </c>
    </row>
    <row r="37" spans="1:6" ht="12.75">
      <c r="A37" s="20"/>
      <c r="B37" s="19" t="s">
        <v>151</v>
      </c>
      <c r="C37" s="69">
        <v>0</v>
      </c>
      <c r="D37" s="44">
        <v>0</v>
      </c>
      <c r="E37" s="69">
        <v>52.94</v>
      </c>
      <c r="F37" s="110">
        <f>SUM(C37+E37)</f>
        <v>52.94</v>
      </c>
    </row>
    <row r="38" spans="1:6" ht="12.75">
      <c r="A38" s="20"/>
      <c r="B38" s="19" t="s">
        <v>150</v>
      </c>
      <c r="C38" s="69">
        <v>0</v>
      </c>
      <c r="D38" s="44">
        <v>0</v>
      </c>
      <c r="E38" s="69">
        <v>1.03</v>
      </c>
      <c r="F38" s="110">
        <f>SUM(C38+E38)</f>
        <v>1.03</v>
      </c>
    </row>
    <row r="39" spans="1:6" ht="12.75">
      <c r="A39" s="20"/>
      <c r="B39" s="19"/>
      <c r="C39" s="69"/>
      <c r="D39" s="44"/>
      <c r="E39" s="69"/>
      <c r="F39" s="110"/>
    </row>
    <row r="40" spans="1:6" ht="12.75">
      <c r="A40" s="20"/>
      <c r="B40" s="17" t="s">
        <v>15</v>
      </c>
      <c r="C40" s="68">
        <f>SUM(C41:C43)</f>
        <v>0</v>
      </c>
      <c r="D40" s="43">
        <f>SUM(D41:D43)</f>
        <v>0</v>
      </c>
      <c r="E40" s="68">
        <f>SUM(E41:E43)</f>
        <v>131.67000000000002</v>
      </c>
      <c r="F40" s="114">
        <f>SUM(E40+D40)</f>
        <v>131.67000000000002</v>
      </c>
    </row>
    <row r="41" spans="1:6" ht="12.75">
      <c r="A41" s="20"/>
      <c r="B41" s="19" t="s">
        <v>151</v>
      </c>
      <c r="C41" s="69">
        <v>0</v>
      </c>
      <c r="D41" s="44">
        <v>0</v>
      </c>
      <c r="E41" s="69">
        <v>108.4</v>
      </c>
      <c r="F41" s="110">
        <f>SUM(C41+E41)</f>
        <v>108.4</v>
      </c>
    </row>
    <row r="42" spans="1:8" ht="12.75">
      <c r="A42" s="20"/>
      <c r="B42" s="19" t="s">
        <v>152</v>
      </c>
      <c r="C42" s="69">
        <v>0</v>
      </c>
      <c r="D42" s="44">
        <v>0</v>
      </c>
      <c r="E42" s="69">
        <v>20.27</v>
      </c>
      <c r="F42" s="110">
        <f>SUM(C42+E42)</f>
        <v>20.27</v>
      </c>
      <c r="H42" s="16"/>
    </row>
    <row r="43" spans="1:6" ht="12.75">
      <c r="A43" s="20"/>
      <c r="B43" s="19" t="s">
        <v>18</v>
      </c>
      <c r="C43" s="69">
        <v>0</v>
      </c>
      <c r="D43" s="44">
        <v>0</v>
      </c>
      <c r="E43" s="69">
        <v>3</v>
      </c>
      <c r="F43" s="110">
        <f>SUM(D43:E43)</f>
        <v>3</v>
      </c>
    </row>
    <row r="44" spans="1:6" ht="7.5" customHeight="1">
      <c r="A44" s="19"/>
      <c r="B44" s="19"/>
      <c r="C44" s="69"/>
      <c r="D44" s="44"/>
      <c r="E44" s="69"/>
      <c r="F44" s="110"/>
    </row>
    <row r="45" spans="1:8" ht="12.75">
      <c r="A45" s="38" t="s">
        <v>19</v>
      </c>
      <c r="B45" s="22" t="s">
        <v>13</v>
      </c>
      <c r="C45" s="65">
        <f aca="true" t="shared" si="0" ref="C45:E46">SUM(C46)</f>
        <v>0</v>
      </c>
      <c r="D45" s="23">
        <f t="shared" si="0"/>
        <v>0</v>
      </c>
      <c r="E45" s="65">
        <f>SUM(E46)</f>
        <v>2.6</v>
      </c>
      <c r="F45" s="113">
        <f>SUM(D45:E45)</f>
        <v>2.6</v>
      </c>
      <c r="H45" s="16"/>
    </row>
    <row r="46" spans="1:6" ht="25.5">
      <c r="A46" s="40"/>
      <c r="B46" s="17" t="s">
        <v>14</v>
      </c>
      <c r="C46" s="68">
        <f t="shared" si="0"/>
        <v>0</v>
      </c>
      <c r="D46" s="47">
        <f t="shared" si="0"/>
        <v>0</v>
      </c>
      <c r="E46" s="68">
        <f t="shared" si="0"/>
        <v>2.6</v>
      </c>
      <c r="F46" s="112">
        <f>SUM(D46:E46)</f>
        <v>2.6</v>
      </c>
    </row>
    <row r="47" spans="1:6" ht="12.75">
      <c r="A47" s="20"/>
      <c r="B47" s="19" t="s">
        <v>20</v>
      </c>
      <c r="C47" s="69">
        <v>0</v>
      </c>
      <c r="D47" s="44">
        <v>0</v>
      </c>
      <c r="E47" s="69">
        <v>2.6</v>
      </c>
      <c r="F47" s="110">
        <f>SUM(C47+E47)</f>
        <v>2.6</v>
      </c>
    </row>
    <row r="48" spans="1:8" ht="12.75">
      <c r="A48" s="20"/>
      <c r="B48" s="19"/>
      <c r="C48" s="69"/>
      <c r="D48" s="44"/>
      <c r="E48" s="69"/>
      <c r="F48" s="110"/>
      <c r="H48" s="16"/>
    </row>
    <row r="49" spans="1:6" ht="7.5" customHeight="1">
      <c r="A49" s="20"/>
      <c r="B49" s="19"/>
      <c r="C49" s="69"/>
      <c r="D49" s="44"/>
      <c r="E49" s="69"/>
      <c r="F49" s="110"/>
    </row>
    <row r="50" spans="1:6" ht="12.75">
      <c r="A50" s="41" t="s">
        <v>21</v>
      </c>
      <c r="B50" s="24" t="s">
        <v>13</v>
      </c>
      <c r="C50" s="72">
        <v>0</v>
      </c>
      <c r="D50" s="25">
        <v>0</v>
      </c>
      <c r="E50" s="90">
        <f>SUM(E51+E56)</f>
        <v>15.82</v>
      </c>
      <c r="F50" s="115">
        <v>15.82</v>
      </c>
    </row>
    <row r="51" spans="1:6" ht="25.5">
      <c r="A51" s="20"/>
      <c r="B51" s="17" t="s">
        <v>14</v>
      </c>
      <c r="C51" s="73">
        <v>0</v>
      </c>
      <c r="D51" s="49">
        <f>SUM(D52)</f>
        <v>0</v>
      </c>
      <c r="E51" s="78">
        <f>SUM(E52:E54)</f>
        <v>15.82</v>
      </c>
      <c r="F51" s="116">
        <f>SUM(F52:F54)</f>
        <v>15.82</v>
      </c>
    </row>
    <row r="52" spans="1:6" ht="12.75">
      <c r="A52" s="20"/>
      <c r="B52" s="26" t="s">
        <v>22</v>
      </c>
      <c r="C52" s="74">
        <v>0</v>
      </c>
      <c r="D52" s="50">
        <v>0</v>
      </c>
      <c r="E52" s="77">
        <v>6.76</v>
      </c>
      <c r="F52" s="117">
        <v>6.76</v>
      </c>
    </row>
    <row r="53" spans="1:6" ht="12.75">
      <c r="A53" s="20"/>
      <c r="B53" s="61" t="s">
        <v>50</v>
      </c>
      <c r="C53" s="74">
        <v>0</v>
      </c>
      <c r="D53" s="50">
        <v>0</v>
      </c>
      <c r="E53" s="77">
        <v>8.38</v>
      </c>
      <c r="F53" s="117">
        <v>8.38</v>
      </c>
    </row>
    <row r="54" spans="1:6" ht="12.75">
      <c r="A54" s="20"/>
      <c r="B54" s="37" t="s">
        <v>23</v>
      </c>
      <c r="C54" s="74">
        <v>0</v>
      </c>
      <c r="D54" s="50">
        <v>0</v>
      </c>
      <c r="E54" s="77">
        <v>0.68</v>
      </c>
      <c r="F54" s="117">
        <v>0.68</v>
      </c>
    </row>
    <row r="55" spans="1:6" ht="12.75">
      <c r="A55" s="20"/>
      <c r="B55" s="26"/>
      <c r="C55" s="74"/>
      <c r="D55" s="50"/>
      <c r="E55" s="77"/>
      <c r="F55" s="118"/>
    </row>
    <row r="56" spans="1:6" ht="12.75">
      <c r="A56" s="20"/>
      <c r="B56" s="17" t="s">
        <v>15</v>
      </c>
      <c r="C56" s="73">
        <f>SUM(C57)</f>
        <v>0</v>
      </c>
      <c r="D56" s="49">
        <f>SUM(D57)</f>
        <v>0</v>
      </c>
      <c r="E56" s="78">
        <v>0</v>
      </c>
      <c r="F56" s="116">
        <v>0</v>
      </c>
    </row>
    <row r="57" spans="1:6" ht="12.75">
      <c r="A57" s="20"/>
      <c r="B57" s="57"/>
      <c r="C57" s="74">
        <v>0</v>
      </c>
      <c r="D57" s="51">
        <v>0</v>
      </c>
      <c r="E57" s="91">
        <v>0</v>
      </c>
      <c r="F57" s="100">
        <v>0</v>
      </c>
    </row>
    <row r="58" spans="1:6" ht="12.75">
      <c r="A58" s="20"/>
      <c r="B58" s="37"/>
      <c r="C58" s="74"/>
      <c r="D58" s="51"/>
      <c r="E58" s="91"/>
      <c r="F58" s="100"/>
    </row>
    <row r="59" spans="1:6" ht="12.75">
      <c r="A59" s="41" t="s">
        <v>24</v>
      </c>
      <c r="B59" s="24" t="s">
        <v>13</v>
      </c>
      <c r="C59" s="75">
        <v>0</v>
      </c>
      <c r="D59" s="52">
        <v>0</v>
      </c>
      <c r="E59" s="75">
        <f>SUM(E60+E71)</f>
        <v>241.29999999999998</v>
      </c>
      <c r="F59" s="119">
        <f>SUM(F60+F71)</f>
        <v>241.29999999999998</v>
      </c>
    </row>
    <row r="60" spans="1:6" ht="25.5">
      <c r="A60" s="20"/>
      <c r="B60" s="17" t="s">
        <v>14</v>
      </c>
      <c r="C60" s="76">
        <v>0</v>
      </c>
      <c r="D60" s="53">
        <f>SUM(D61:D68)</f>
        <v>0</v>
      </c>
      <c r="E60" s="76">
        <f>SUM(E61:E70)</f>
        <v>87.72999999999999</v>
      </c>
      <c r="F60" s="120">
        <f>SUM(F61:F70)</f>
        <v>87.72999999999999</v>
      </c>
    </row>
    <row r="61" spans="1:6" ht="12.75">
      <c r="A61" s="20"/>
      <c r="B61" s="26" t="s">
        <v>51</v>
      </c>
      <c r="C61" s="77">
        <v>0</v>
      </c>
      <c r="D61" s="50">
        <v>0</v>
      </c>
      <c r="E61" s="77">
        <v>2.58</v>
      </c>
      <c r="F61" s="100">
        <v>2.58</v>
      </c>
    </row>
    <row r="62" spans="1:6" ht="12.75">
      <c r="A62" s="20"/>
      <c r="B62" s="26" t="s">
        <v>25</v>
      </c>
      <c r="C62" s="77">
        <v>0</v>
      </c>
      <c r="D62" s="50">
        <v>0</v>
      </c>
      <c r="E62" s="77">
        <v>5.02</v>
      </c>
      <c r="F62" s="100">
        <v>5.02</v>
      </c>
    </row>
    <row r="63" spans="1:6" ht="12.75">
      <c r="A63" s="20"/>
      <c r="B63" s="26" t="s">
        <v>52</v>
      </c>
      <c r="C63" s="77">
        <v>0</v>
      </c>
      <c r="D63" s="50">
        <v>0</v>
      </c>
      <c r="E63" s="77">
        <v>0.5</v>
      </c>
      <c r="F63" s="100">
        <v>0.5</v>
      </c>
    </row>
    <row r="64" spans="1:6" ht="12.75">
      <c r="A64" s="20"/>
      <c r="B64" s="57" t="s">
        <v>53</v>
      </c>
      <c r="C64" s="77">
        <v>0</v>
      </c>
      <c r="D64" s="54">
        <v>0</v>
      </c>
      <c r="E64" s="92">
        <v>29.81</v>
      </c>
      <c r="F64" s="100">
        <v>29.81</v>
      </c>
    </row>
    <row r="65" spans="1:6" ht="12.75">
      <c r="A65" s="20"/>
      <c r="B65" s="62" t="s">
        <v>28</v>
      </c>
      <c r="C65" s="77">
        <v>0</v>
      </c>
      <c r="D65" s="50">
        <v>0</v>
      </c>
      <c r="E65" s="77">
        <v>22.35</v>
      </c>
      <c r="F65" s="100">
        <v>22.35</v>
      </c>
    </row>
    <row r="66" spans="1:6" ht="12.75">
      <c r="A66" s="20"/>
      <c r="B66" s="63" t="s">
        <v>54</v>
      </c>
      <c r="C66" s="77">
        <v>0</v>
      </c>
      <c r="D66" s="50">
        <v>0</v>
      </c>
      <c r="E66" s="77">
        <v>8.74</v>
      </c>
      <c r="F66" s="100">
        <v>8.74</v>
      </c>
    </row>
    <row r="67" spans="1:6" ht="12.75">
      <c r="A67" s="20"/>
      <c r="B67" s="26" t="s">
        <v>27</v>
      </c>
      <c r="C67" s="77">
        <v>0</v>
      </c>
      <c r="D67" s="50">
        <v>0</v>
      </c>
      <c r="E67" s="77">
        <v>10.32</v>
      </c>
      <c r="F67" s="100">
        <v>10.32</v>
      </c>
    </row>
    <row r="68" spans="1:6" ht="12.75">
      <c r="A68" s="20"/>
      <c r="B68" s="28" t="s">
        <v>43</v>
      </c>
      <c r="C68" s="77">
        <v>0</v>
      </c>
      <c r="D68" s="50">
        <v>0</v>
      </c>
      <c r="E68" s="77">
        <v>4.97</v>
      </c>
      <c r="F68" s="100">
        <v>4.97</v>
      </c>
    </row>
    <row r="69" spans="1:6" ht="12.75">
      <c r="A69" s="20"/>
      <c r="B69" s="26" t="s">
        <v>26</v>
      </c>
      <c r="C69" s="77">
        <v>0</v>
      </c>
      <c r="D69" s="50">
        <v>0</v>
      </c>
      <c r="E69" s="77">
        <v>3.44</v>
      </c>
      <c r="F69" s="100">
        <v>3.44</v>
      </c>
    </row>
    <row r="70" spans="1:6" ht="12.75">
      <c r="A70" s="20"/>
      <c r="B70" s="29"/>
      <c r="C70" s="77"/>
      <c r="D70" s="50"/>
      <c r="E70" s="77"/>
      <c r="F70" s="122"/>
    </row>
    <row r="71" spans="1:6" ht="12.75">
      <c r="A71" s="39"/>
      <c r="B71" s="17" t="s">
        <v>15</v>
      </c>
      <c r="C71" s="78">
        <v>0</v>
      </c>
      <c r="D71" s="49">
        <f>SUM(D72:D98)</f>
        <v>0</v>
      </c>
      <c r="E71" s="78">
        <f>SUM(E72:E74)</f>
        <v>153.57</v>
      </c>
      <c r="F71" s="120">
        <f>SUM(F72:F74)</f>
        <v>153.57</v>
      </c>
    </row>
    <row r="72" spans="1:6" ht="12.75">
      <c r="A72" s="39"/>
      <c r="B72" s="26" t="s">
        <v>25</v>
      </c>
      <c r="C72" s="77">
        <v>0</v>
      </c>
      <c r="D72" s="50">
        <v>0</v>
      </c>
      <c r="E72" s="77">
        <v>10</v>
      </c>
      <c r="F72" s="100">
        <v>10</v>
      </c>
    </row>
    <row r="73" spans="1:6" ht="12.75">
      <c r="A73" s="39"/>
      <c r="B73" s="26" t="s">
        <v>27</v>
      </c>
      <c r="C73" s="77">
        <v>0</v>
      </c>
      <c r="D73" s="50">
        <v>0</v>
      </c>
      <c r="E73" s="79">
        <v>8.33</v>
      </c>
      <c r="F73" s="117">
        <v>8.33</v>
      </c>
    </row>
    <row r="74" spans="1:6" ht="12.75">
      <c r="A74" s="20"/>
      <c r="B74" s="62" t="s">
        <v>28</v>
      </c>
      <c r="C74" s="77">
        <v>0</v>
      </c>
      <c r="D74" s="50">
        <v>0</v>
      </c>
      <c r="E74" s="77">
        <v>135.24</v>
      </c>
      <c r="F74" s="100">
        <v>135.24</v>
      </c>
    </row>
    <row r="75" spans="1:6" ht="12.75" customHeight="1">
      <c r="A75" s="19"/>
      <c r="B75" s="27"/>
      <c r="C75" s="77"/>
      <c r="D75" s="50"/>
      <c r="E75" s="77"/>
      <c r="F75" s="122"/>
    </row>
    <row r="76" spans="1:6" ht="12.75">
      <c r="A76" s="41" t="s">
        <v>29</v>
      </c>
      <c r="B76" s="24" t="s">
        <v>13</v>
      </c>
      <c r="C76" s="75">
        <v>0</v>
      </c>
      <c r="D76" s="52">
        <v>0</v>
      </c>
      <c r="E76" s="75">
        <f>SUM(E77+E93)</f>
        <v>780.78</v>
      </c>
      <c r="F76" s="119">
        <f>SUM(F77+F93)</f>
        <v>780.78</v>
      </c>
    </row>
    <row r="77" spans="1:6" ht="25.5">
      <c r="A77" s="20"/>
      <c r="B77" s="17" t="s">
        <v>14</v>
      </c>
      <c r="C77" s="76">
        <v>0</v>
      </c>
      <c r="D77" s="53">
        <f>SUM(D78:D84)</f>
        <v>0</v>
      </c>
      <c r="E77" s="76">
        <f>SUM(E78:E92)</f>
        <v>397.86</v>
      </c>
      <c r="F77" s="120">
        <f>SUM(F78:F92)</f>
        <v>397.86</v>
      </c>
    </row>
    <row r="78" spans="1:6" ht="12.75">
      <c r="A78" s="20"/>
      <c r="B78" s="81" t="s">
        <v>42</v>
      </c>
      <c r="C78" s="77">
        <v>0</v>
      </c>
      <c r="D78" s="50">
        <v>0</v>
      </c>
      <c r="E78" s="77">
        <v>52.82</v>
      </c>
      <c r="F78" s="100">
        <v>52.82</v>
      </c>
    </row>
    <row r="79" spans="1:6" ht="12.75">
      <c r="A79" s="20"/>
      <c r="B79" s="82" t="s">
        <v>37</v>
      </c>
      <c r="C79" s="77">
        <v>0</v>
      </c>
      <c r="D79" s="50">
        <v>0</v>
      </c>
      <c r="E79" s="77">
        <v>63.8</v>
      </c>
      <c r="F79" s="100">
        <v>63.8</v>
      </c>
    </row>
    <row r="80" spans="1:6" ht="12.75">
      <c r="A80" s="20"/>
      <c r="B80" s="83" t="s">
        <v>30</v>
      </c>
      <c r="C80" s="77">
        <v>0</v>
      </c>
      <c r="D80" s="50">
        <v>0</v>
      </c>
      <c r="E80" s="77">
        <v>7.07</v>
      </c>
      <c r="F80" s="100">
        <v>7.07</v>
      </c>
    </row>
    <row r="81" spans="1:6" ht="12.75">
      <c r="A81" s="20"/>
      <c r="B81" s="83" t="s">
        <v>31</v>
      </c>
      <c r="C81" s="77">
        <v>0</v>
      </c>
      <c r="D81" s="50">
        <v>0</v>
      </c>
      <c r="E81" s="77">
        <v>7.73</v>
      </c>
      <c r="F81" s="100">
        <v>7.73</v>
      </c>
    </row>
    <row r="82" spans="1:6" ht="12.75">
      <c r="A82" s="20"/>
      <c r="B82" s="84" t="s">
        <v>32</v>
      </c>
      <c r="C82" s="77">
        <v>0</v>
      </c>
      <c r="D82" s="50">
        <v>0</v>
      </c>
      <c r="E82" s="77">
        <v>8</v>
      </c>
      <c r="F82" s="100">
        <v>8</v>
      </c>
    </row>
    <row r="83" spans="1:6" ht="12.75">
      <c r="A83" s="39"/>
      <c r="B83" s="83" t="s">
        <v>33</v>
      </c>
      <c r="C83" s="77">
        <v>0</v>
      </c>
      <c r="D83" s="50">
        <v>0</v>
      </c>
      <c r="E83" s="77">
        <v>169.12</v>
      </c>
      <c r="F83" s="100">
        <v>169.12</v>
      </c>
    </row>
    <row r="84" spans="1:6" ht="12.75">
      <c r="A84" s="20"/>
      <c r="B84" s="83" t="s">
        <v>34</v>
      </c>
      <c r="C84" s="77">
        <v>0</v>
      </c>
      <c r="D84" s="50">
        <v>0</v>
      </c>
      <c r="E84" s="77">
        <v>15.04</v>
      </c>
      <c r="F84" s="100">
        <v>15.04</v>
      </c>
    </row>
    <row r="85" spans="1:6" ht="12.75">
      <c r="A85" s="20"/>
      <c r="B85" s="83" t="s">
        <v>35</v>
      </c>
      <c r="C85" s="77">
        <v>0</v>
      </c>
      <c r="D85" s="50">
        <v>0</v>
      </c>
      <c r="E85" s="77">
        <v>3.29</v>
      </c>
      <c r="F85" s="100">
        <v>3.29</v>
      </c>
    </row>
    <row r="86" spans="1:6" ht="12.75">
      <c r="A86" s="20"/>
      <c r="B86" s="82" t="s">
        <v>41</v>
      </c>
      <c r="C86" s="77">
        <v>0</v>
      </c>
      <c r="D86" s="50">
        <v>0</v>
      </c>
      <c r="E86" s="77">
        <v>8.03</v>
      </c>
      <c r="F86" s="100">
        <v>8.03</v>
      </c>
    </row>
    <row r="87" spans="1:6" ht="12.75">
      <c r="A87" s="20"/>
      <c r="B87" s="129" t="s">
        <v>63</v>
      </c>
      <c r="C87" s="77">
        <v>0</v>
      </c>
      <c r="D87" s="50">
        <v>0</v>
      </c>
      <c r="E87" s="77">
        <v>6.92</v>
      </c>
      <c r="F87" s="100">
        <v>6.92</v>
      </c>
    </row>
    <row r="88" spans="1:6" ht="12.75">
      <c r="A88" s="20"/>
      <c r="B88" s="82" t="s">
        <v>36</v>
      </c>
      <c r="C88" s="77">
        <v>0</v>
      </c>
      <c r="D88" s="50">
        <v>0</v>
      </c>
      <c r="E88" s="77">
        <v>0.43</v>
      </c>
      <c r="F88" s="100">
        <v>0.43</v>
      </c>
    </row>
    <row r="89" spans="1:6" ht="12.75">
      <c r="A89" s="20"/>
      <c r="B89" s="85" t="s">
        <v>55</v>
      </c>
      <c r="C89" s="77">
        <v>0</v>
      </c>
      <c r="D89" s="50">
        <v>0</v>
      </c>
      <c r="E89" s="77">
        <v>0.47</v>
      </c>
      <c r="F89" s="100">
        <v>0.47</v>
      </c>
    </row>
    <row r="90" spans="1:6" ht="12.75">
      <c r="A90" s="20"/>
      <c r="B90" s="86" t="s">
        <v>56</v>
      </c>
      <c r="C90" s="77">
        <v>0</v>
      </c>
      <c r="D90" s="50">
        <v>0</v>
      </c>
      <c r="E90" s="77">
        <v>12</v>
      </c>
      <c r="F90" s="100">
        <v>12</v>
      </c>
    </row>
    <row r="91" spans="1:6" ht="12.75">
      <c r="A91" s="20"/>
      <c r="B91" s="86" t="s">
        <v>57</v>
      </c>
      <c r="C91" s="77">
        <v>0</v>
      </c>
      <c r="D91" s="50">
        <v>0</v>
      </c>
      <c r="E91" s="77">
        <v>43.14</v>
      </c>
      <c r="F91" s="100">
        <v>43.14</v>
      </c>
    </row>
    <row r="92" spans="1:6" ht="12.75">
      <c r="A92" s="20"/>
      <c r="B92" s="60"/>
      <c r="C92" s="77"/>
      <c r="D92" s="50"/>
      <c r="E92" s="77"/>
      <c r="F92" s="100"/>
    </row>
    <row r="93" spans="1:6" ht="12.75">
      <c r="A93" s="20"/>
      <c r="B93" s="17" t="s">
        <v>15</v>
      </c>
      <c r="C93" s="78">
        <v>0</v>
      </c>
      <c r="D93" s="49">
        <f>SUM(D94:D100)</f>
        <v>0</v>
      </c>
      <c r="E93" s="78">
        <f>SUM(E94:E101)</f>
        <v>382.91999999999996</v>
      </c>
      <c r="F93" s="116">
        <f>SUM(F94:F101)</f>
        <v>382.91999999999996</v>
      </c>
    </row>
    <row r="94" spans="1:6" ht="12.75">
      <c r="A94" s="20"/>
      <c r="B94" s="82" t="s">
        <v>36</v>
      </c>
      <c r="C94" s="77">
        <v>0</v>
      </c>
      <c r="D94" s="50">
        <v>0</v>
      </c>
      <c r="E94" s="77">
        <v>51.61</v>
      </c>
      <c r="F94" s="100">
        <v>51.61</v>
      </c>
    </row>
    <row r="95" spans="1:6" ht="12.75">
      <c r="A95" s="20"/>
      <c r="B95" s="129" t="s">
        <v>63</v>
      </c>
      <c r="C95" s="77">
        <v>0</v>
      </c>
      <c r="D95" s="50">
        <v>0</v>
      </c>
      <c r="E95" s="77">
        <v>10.5</v>
      </c>
      <c r="F95" s="100">
        <v>10.5</v>
      </c>
    </row>
    <row r="96" spans="1:6" ht="12.75">
      <c r="A96" s="20"/>
      <c r="B96" s="86" t="s">
        <v>56</v>
      </c>
      <c r="C96" s="77">
        <v>0</v>
      </c>
      <c r="D96" s="50">
        <v>0</v>
      </c>
      <c r="E96" s="77">
        <v>11</v>
      </c>
      <c r="F96" s="100">
        <v>11</v>
      </c>
    </row>
    <row r="97" spans="1:6" ht="12.75">
      <c r="A97" s="20"/>
      <c r="B97" s="84" t="s">
        <v>32</v>
      </c>
      <c r="C97" s="77">
        <v>0</v>
      </c>
      <c r="D97" s="50">
        <v>0</v>
      </c>
      <c r="E97" s="77">
        <v>2.1</v>
      </c>
      <c r="F97" s="100">
        <v>2.1</v>
      </c>
    </row>
    <row r="98" spans="1:6" ht="12.75">
      <c r="A98" s="20"/>
      <c r="B98" s="83" t="s">
        <v>33</v>
      </c>
      <c r="C98" s="77">
        <v>0</v>
      </c>
      <c r="D98" s="50">
        <v>0</v>
      </c>
      <c r="E98" s="77">
        <v>271.81</v>
      </c>
      <c r="F98" s="100">
        <v>271.81</v>
      </c>
    </row>
    <row r="99" spans="1:6" ht="12.75">
      <c r="A99" s="20"/>
      <c r="B99" s="82" t="s">
        <v>37</v>
      </c>
      <c r="C99" s="77">
        <v>0</v>
      </c>
      <c r="D99" s="50">
        <v>0</v>
      </c>
      <c r="E99" s="77">
        <v>34.5</v>
      </c>
      <c r="F99" s="100">
        <v>34.5</v>
      </c>
    </row>
    <row r="100" spans="1:6" ht="11.25" customHeight="1">
      <c r="A100" s="20"/>
      <c r="B100" s="83" t="s">
        <v>31</v>
      </c>
      <c r="C100" s="77">
        <v>0</v>
      </c>
      <c r="D100" s="50">
        <v>0</v>
      </c>
      <c r="E100" s="77">
        <v>1.4</v>
      </c>
      <c r="F100" s="100">
        <v>1.4</v>
      </c>
    </row>
    <row r="101" spans="1:6" ht="11.25" customHeight="1">
      <c r="A101" s="20"/>
      <c r="B101" s="81"/>
      <c r="C101" s="77"/>
      <c r="D101" s="50"/>
      <c r="E101" s="77"/>
      <c r="F101" s="100"/>
    </row>
    <row r="102" spans="1:6" ht="38.25" customHeight="1">
      <c r="A102" s="128" t="s">
        <v>61</v>
      </c>
      <c r="B102" s="87"/>
      <c r="C102" s="75">
        <v>0</v>
      </c>
      <c r="D102" s="52">
        <f>SUM(D105)</f>
        <v>0</v>
      </c>
      <c r="E102" s="75">
        <f>SUM(E103+E105)</f>
        <v>0.18</v>
      </c>
      <c r="F102" s="119">
        <f>SUM(F103+F105)</f>
        <v>0.18</v>
      </c>
    </row>
    <row r="103" spans="1:6" ht="27.75" customHeight="1">
      <c r="A103" s="20"/>
      <c r="B103" s="17" t="s">
        <v>14</v>
      </c>
      <c r="C103" s="76">
        <v>0</v>
      </c>
      <c r="D103" s="53">
        <f>SUM(D104:D111)</f>
        <v>0</v>
      </c>
      <c r="E103" s="76">
        <f>SUM(E104:E105)</f>
        <v>0.18</v>
      </c>
      <c r="F103" s="120">
        <f>SUM(F104:F105)</f>
        <v>0.18</v>
      </c>
    </row>
    <row r="104" spans="1:6" ht="15" customHeight="1">
      <c r="A104" s="20"/>
      <c r="B104" s="83" t="s">
        <v>58</v>
      </c>
      <c r="C104" s="77">
        <v>0</v>
      </c>
      <c r="D104" s="50">
        <v>0</v>
      </c>
      <c r="E104" s="97">
        <v>0.18</v>
      </c>
      <c r="F104" s="100">
        <v>0.18</v>
      </c>
    </row>
    <row r="105" spans="1:6" ht="14.25" customHeight="1">
      <c r="A105" s="20"/>
      <c r="B105" s="30"/>
      <c r="C105" s="77"/>
      <c r="D105" s="50"/>
      <c r="E105" s="92"/>
      <c r="F105" s="123"/>
    </row>
    <row r="106" spans="1:6" ht="12.75">
      <c r="A106" s="41" t="s">
        <v>44</v>
      </c>
      <c r="B106" s="31" t="s">
        <v>13</v>
      </c>
      <c r="C106" s="75">
        <v>0</v>
      </c>
      <c r="D106" s="52">
        <f>SUM(D110)</f>
        <v>0</v>
      </c>
      <c r="E106" s="75">
        <f>SUM(E107:E110)</f>
        <v>202.07</v>
      </c>
      <c r="F106" s="119">
        <f>SUM(F107:F110)</f>
        <v>202.07</v>
      </c>
    </row>
    <row r="107" spans="1:6" s="36" customFormat="1" ht="25.5">
      <c r="A107" s="42"/>
      <c r="B107" s="17" t="s">
        <v>14</v>
      </c>
      <c r="C107" s="76">
        <v>0</v>
      </c>
      <c r="D107" s="53">
        <f>SUM(D109:D115)</f>
        <v>0</v>
      </c>
      <c r="E107" s="76">
        <f>SUM(E109:E109)</f>
        <v>0</v>
      </c>
      <c r="F107" s="120">
        <f>SUM(F109:F109)</f>
        <v>0</v>
      </c>
    </row>
    <row r="108" spans="1:6" s="36" customFormat="1" ht="12.75">
      <c r="A108" s="42"/>
      <c r="B108" s="93"/>
      <c r="C108" s="98">
        <v>0</v>
      </c>
      <c r="D108" s="99">
        <v>0</v>
      </c>
      <c r="E108" s="98">
        <v>0</v>
      </c>
      <c r="F108" s="100">
        <v>0</v>
      </c>
    </row>
    <row r="109" spans="1:6" s="36" customFormat="1" ht="12.75">
      <c r="A109" s="42"/>
      <c r="B109" s="35"/>
      <c r="C109" s="80"/>
      <c r="D109" s="55"/>
      <c r="E109" s="80"/>
      <c r="F109" s="124"/>
    </row>
    <row r="110" spans="1:6" ht="12.75">
      <c r="A110" s="20"/>
      <c r="B110" s="17" t="s">
        <v>15</v>
      </c>
      <c r="C110" s="76">
        <v>0</v>
      </c>
      <c r="D110" s="56">
        <f>SUM(D111)</f>
        <v>0</v>
      </c>
      <c r="E110" s="94">
        <f>SUM(E111:E111)</f>
        <v>202.07</v>
      </c>
      <c r="F110" s="125">
        <f>SUM(F111:F111)</f>
        <v>202.07</v>
      </c>
    </row>
    <row r="111" spans="1:6" ht="12.75">
      <c r="A111" s="20"/>
      <c r="B111" s="59" t="s">
        <v>39</v>
      </c>
      <c r="C111" s="77">
        <v>0</v>
      </c>
      <c r="D111" s="54">
        <v>0</v>
      </c>
      <c r="E111" s="252">
        <v>202.07</v>
      </c>
      <c r="F111" s="100">
        <v>202.07</v>
      </c>
    </row>
    <row r="112" spans="1:6" ht="12" customHeight="1">
      <c r="A112" s="20"/>
      <c r="B112" s="30"/>
      <c r="C112" s="77"/>
      <c r="D112" s="50"/>
      <c r="E112" s="253"/>
      <c r="F112" s="123"/>
    </row>
    <row r="113" spans="1:6" ht="12.75">
      <c r="A113" s="41" t="s">
        <v>45</v>
      </c>
      <c r="B113" s="31" t="s">
        <v>13</v>
      </c>
      <c r="C113" s="75">
        <v>0</v>
      </c>
      <c r="D113" s="52">
        <f>SUM(D114)</f>
        <v>0</v>
      </c>
      <c r="E113" s="254">
        <v>7.61</v>
      </c>
      <c r="F113" s="119">
        <v>7.61</v>
      </c>
    </row>
    <row r="114" spans="1:6" ht="25.5">
      <c r="A114" s="20"/>
      <c r="B114" s="17" t="s">
        <v>14</v>
      </c>
      <c r="C114" s="76">
        <v>0</v>
      </c>
      <c r="D114" s="56">
        <f>SUM(D115:D115)</f>
        <v>0</v>
      </c>
      <c r="E114" s="255">
        <f>SUM(E115:E115)</f>
        <v>7.61</v>
      </c>
      <c r="F114" s="125">
        <f>SUM(F115:F115)</f>
        <v>7.61</v>
      </c>
    </row>
    <row r="115" spans="1:6" ht="12.75">
      <c r="A115" s="20"/>
      <c r="B115" s="58" t="s">
        <v>38</v>
      </c>
      <c r="C115" s="77">
        <v>0</v>
      </c>
      <c r="D115" s="54">
        <v>0</v>
      </c>
      <c r="E115" s="252">
        <v>7.61</v>
      </c>
      <c r="F115" s="100">
        <v>7.61</v>
      </c>
    </row>
    <row r="116" spans="1:6" ht="12.75">
      <c r="A116" s="20"/>
      <c r="B116" s="58"/>
      <c r="C116" s="77"/>
      <c r="D116" s="54"/>
      <c r="E116" s="95"/>
      <c r="F116" s="95"/>
    </row>
    <row r="117" spans="1:6" ht="12.75">
      <c r="A117" s="41" t="s">
        <v>62</v>
      </c>
      <c r="B117" s="31" t="s">
        <v>13</v>
      </c>
      <c r="C117" s="75">
        <v>0</v>
      </c>
      <c r="D117" s="52">
        <f>SUM(D124)</f>
        <v>0</v>
      </c>
      <c r="E117" s="254">
        <v>90.7</v>
      </c>
      <c r="F117" s="119">
        <v>90.7</v>
      </c>
    </row>
    <row r="118" spans="1:6" ht="25.5">
      <c r="A118" s="20"/>
      <c r="B118" s="17" t="s">
        <v>14</v>
      </c>
      <c r="C118" s="76">
        <v>0</v>
      </c>
      <c r="D118" s="53">
        <f>SUM(D119:D125)</f>
        <v>0</v>
      </c>
      <c r="E118" s="256">
        <f>SUM(E119:E121)</f>
        <v>1</v>
      </c>
      <c r="F118" s="120">
        <f>SUM(F119:F121)</f>
        <v>1</v>
      </c>
    </row>
    <row r="119" spans="1:6" ht="12.75">
      <c r="A119" s="20"/>
      <c r="B119" s="83" t="s">
        <v>59</v>
      </c>
      <c r="C119" s="77">
        <v>0</v>
      </c>
      <c r="D119" s="54">
        <v>0</v>
      </c>
      <c r="E119" s="252">
        <v>1</v>
      </c>
      <c r="F119" s="100">
        <v>1</v>
      </c>
    </row>
    <row r="120" spans="1:6" ht="12.75">
      <c r="A120" s="20"/>
      <c r="B120" s="58"/>
      <c r="C120" s="77"/>
      <c r="D120" s="54"/>
      <c r="E120" s="95"/>
      <c r="F120" s="95"/>
    </row>
    <row r="121" spans="1:6" ht="12.75">
      <c r="A121" s="20"/>
      <c r="B121" s="58"/>
      <c r="C121" s="77"/>
      <c r="D121" s="54"/>
      <c r="E121" s="95"/>
      <c r="F121" s="95"/>
    </row>
    <row r="122" spans="1:6" ht="12.75">
      <c r="A122" s="20"/>
      <c r="B122" s="17" t="s">
        <v>15</v>
      </c>
      <c r="C122" s="76">
        <v>0</v>
      </c>
      <c r="D122" s="56">
        <f>SUM(D123)</f>
        <v>0</v>
      </c>
      <c r="E122" s="255">
        <f>SUM(E123:E124)</f>
        <v>89.7</v>
      </c>
      <c r="F122" s="125">
        <f>SUM(F123:F124)</f>
        <v>89.7</v>
      </c>
    </row>
    <row r="123" spans="1:6" ht="12.75">
      <c r="A123" s="20"/>
      <c r="B123" s="82" t="s">
        <v>60</v>
      </c>
      <c r="C123" s="77">
        <v>0</v>
      </c>
      <c r="D123" s="54">
        <v>0</v>
      </c>
      <c r="E123" s="252">
        <v>89.7</v>
      </c>
      <c r="F123" s="100">
        <v>89.7</v>
      </c>
    </row>
    <row r="124" spans="1:6" ht="14.25" customHeight="1" thickBot="1">
      <c r="A124" s="20"/>
      <c r="B124" s="32"/>
      <c r="C124" s="77"/>
      <c r="D124" s="50"/>
      <c r="E124" s="257"/>
      <c r="F124" s="122"/>
    </row>
    <row r="125" spans="1:6" ht="12.75">
      <c r="A125" s="403" t="s">
        <v>40</v>
      </c>
      <c r="B125" s="33"/>
      <c r="C125" s="405">
        <f>SUM(C10+C17+C24+C35+C45+C50+C59+C76+C102+C106+C113+C117)</f>
        <v>0</v>
      </c>
      <c r="D125" s="407">
        <f>SUM(D10+D17+D24+D35+D45+D50+D59+D76+D102+D106+D113+D117)</f>
        <v>0</v>
      </c>
      <c r="E125" s="405">
        <f>SUM(E10+E17+E24+E35+E45+E50+E59+E76+E102+E106+E113+E117)</f>
        <v>2851.6699999999996</v>
      </c>
      <c r="F125" s="389">
        <f>SUM(D125:E126)</f>
        <v>2851.6699999999996</v>
      </c>
    </row>
    <row r="126" spans="1:6" ht="13.5" thickBot="1">
      <c r="A126" s="404"/>
      <c r="B126" s="34"/>
      <c r="C126" s="406"/>
      <c r="D126" s="408"/>
      <c r="E126" s="406"/>
      <c r="F126" s="390"/>
    </row>
    <row r="130" spans="5:6" ht="12.75">
      <c r="E130" s="16"/>
      <c r="F130" s="126"/>
    </row>
    <row r="131" spans="1:5" ht="12.75">
      <c r="A131" s="6"/>
      <c r="E131" s="16"/>
    </row>
    <row r="132" ht="12.75">
      <c r="A132" s="6"/>
    </row>
    <row r="134" ht="12.75">
      <c r="E134" s="101"/>
    </row>
  </sheetData>
  <mergeCells count="11">
    <mergeCell ref="F125:F126"/>
    <mergeCell ref="A125:A126"/>
    <mergeCell ref="C125:C126"/>
    <mergeCell ref="D125:D126"/>
    <mergeCell ref="E125:E126"/>
    <mergeCell ref="E1:F1"/>
    <mergeCell ref="A3:F3"/>
    <mergeCell ref="A7:A8"/>
    <mergeCell ref="C7:D7"/>
    <mergeCell ref="E7:E8"/>
    <mergeCell ref="F7:F8"/>
  </mergeCells>
  <printOptions/>
  <pageMargins left="0.75" right="0.75" top="1" bottom="1" header="0.4921259845" footer="0.49212598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">
      <selection activeCell="C38" sqref="C38"/>
    </sheetView>
  </sheetViews>
  <sheetFormatPr defaultColWidth="9.00390625" defaultRowHeight="12.75"/>
  <cols>
    <col min="1" max="1" width="11.625" style="0" customWidth="1"/>
    <col min="2" max="2" width="6.25390625" style="0" customWidth="1"/>
    <col min="3" max="3" width="57.125" style="0" customWidth="1"/>
    <col min="4" max="4" width="9.375" style="101" customWidth="1"/>
    <col min="5" max="5" width="10.00390625" style="0" customWidth="1"/>
    <col min="7" max="7" width="10.125" style="0" bestFit="1" customWidth="1"/>
    <col min="8" max="8" width="10.25390625" style="0" customWidth="1"/>
    <col min="9" max="9" width="10.625" style="0" customWidth="1"/>
    <col min="10" max="10" width="9.125" style="141" customWidth="1"/>
  </cols>
  <sheetData>
    <row r="1" spans="7:8" ht="12.75">
      <c r="G1" s="395" t="s">
        <v>176</v>
      </c>
      <c r="H1" s="409"/>
    </row>
    <row r="2" ht="12.75">
      <c r="H2" s="2" t="s">
        <v>0</v>
      </c>
    </row>
    <row r="3" ht="12.75">
      <c r="H3" s="2"/>
    </row>
    <row r="4" spans="1:8" ht="9.75" customHeight="1">
      <c r="A4" s="96"/>
      <c r="B4" s="96"/>
      <c r="C4" s="96"/>
      <c r="D4" s="130"/>
      <c r="E4" s="96"/>
      <c r="F4" s="96"/>
      <c r="G4" s="96"/>
      <c r="H4" s="96"/>
    </row>
    <row r="5" ht="12.75" customHeight="1">
      <c r="A5" s="4" t="s">
        <v>64</v>
      </c>
    </row>
    <row r="6" ht="9.75" customHeight="1">
      <c r="A6" s="5"/>
    </row>
    <row r="7" spans="1:8" ht="15" customHeight="1" thickBot="1">
      <c r="A7" s="131" t="s">
        <v>65</v>
      </c>
      <c r="B7" s="131"/>
      <c r="H7" s="121" t="s">
        <v>2</v>
      </c>
    </row>
    <row r="8" spans="1:8" ht="12.75">
      <c r="A8" s="410" t="s">
        <v>66</v>
      </c>
      <c r="B8" s="410" t="s">
        <v>67</v>
      </c>
      <c r="C8" s="421" t="s">
        <v>68</v>
      </c>
      <c r="D8" s="132"/>
      <c r="E8" s="412" t="s">
        <v>69</v>
      </c>
      <c r="F8" s="413"/>
      <c r="G8" s="413"/>
      <c r="H8" s="414"/>
    </row>
    <row r="9" spans="1:8" ht="12.75">
      <c r="A9" s="411"/>
      <c r="B9" s="411"/>
      <c r="C9" s="422"/>
      <c r="D9" s="133"/>
      <c r="E9" s="415" t="s">
        <v>5</v>
      </c>
      <c r="F9" s="416"/>
      <c r="G9" s="417" t="s">
        <v>70</v>
      </c>
      <c r="H9" s="419" t="s">
        <v>71</v>
      </c>
    </row>
    <row r="10" spans="1:8" ht="13.5" thickBot="1">
      <c r="A10" s="411"/>
      <c r="B10" s="411"/>
      <c r="C10" s="423"/>
      <c r="D10" s="133"/>
      <c r="E10" s="134" t="s">
        <v>9</v>
      </c>
      <c r="F10" s="135" t="s">
        <v>10</v>
      </c>
      <c r="G10" s="418"/>
      <c r="H10" s="420"/>
    </row>
    <row r="11" spans="1:8" ht="7.5" customHeight="1">
      <c r="A11" s="136"/>
      <c r="B11" s="136"/>
      <c r="C11" s="137"/>
      <c r="D11" s="138"/>
      <c r="E11" s="64">
        <v>1</v>
      </c>
      <c r="F11" s="13">
        <v>2</v>
      </c>
      <c r="G11" s="138">
        <v>3</v>
      </c>
      <c r="H11" s="138" t="s">
        <v>72</v>
      </c>
    </row>
    <row r="12" spans="1:9" ht="11.25" customHeight="1">
      <c r="A12" s="383" t="s">
        <v>73</v>
      </c>
      <c r="B12" s="384">
        <v>1000</v>
      </c>
      <c r="C12" s="139" t="s">
        <v>13</v>
      </c>
      <c r="D12" s="140"/>
      <c r="E12" s="90">
        <f>SUM(E13)</f>
        <v>0</v>
      </c>
      <c r="F12" s="260">
        <f>SUM(F13)</f>
        <v>0</v>
      </c>
      <c r="G12" s="261">
        <f>SUM(G13)</f>
        <v>998.07</v>
      </c>
      <c r="H12" s="261">
        <f>SUM(F12:G12)</f>
        <v>998.07</v>
      </c>
      <c r="I12" s="141"/>
    </row>
    <row r="13" spans="1:9" ht="11.25" customHeight="1">
      <c r="A13" s="385"/>
      <c r="B13" s="386"/>
      <c r="C13" s="248" t="s">
        <v>12</v>
      </c>
      <c r="D13" s="142"/>
      <c r="E13" s="262">
        <f>SUM(E14:E14)</f>
        <v>0</v>
      </c>
      <c r="F13" s="263">
        <f>SUM(F14:F14)</f>
        <v>0</v>
      </c>
      <c r="G13" s="264">
        <f>SUM(G14:G14)</f>
        <v>998.07</v>
      </c>
      <c r="H13" s="265">
        <f>SUM(F13:G13)</f>
        <v>998.07</v>
      </c>
      <c r="I13" s="141"/>
    </row>
    <row r="14" spans="1:9" ht="11.25" customHeight="1">
      <c r="A14" s="387"/>
      <c r="B14" s="380"/>
      <c r="C14" s="145" t="s">
        <v>46</v>
      </c>
      <c r="D14" s="146" t="s">
        <v>74</v>
      </c>
      <c r="E14" s="266">
        <v>0</v>
      </c>
      <c r="F14" s="267">
        <v>0</v>
      </c>
      <c r="G14" s="268">
        <v>998.07</v>
      </c>
      <c r="H14" s="269">
        <f>SUM(E14+G14)</f>
        <v>998.07</v>
      </c>
      <c r="I14" s="141"/>
    </row>
    <row r="15" spans="1:9" ht="6" customHeight="1" thickBot="1">
      <c r="A15" s="387"/>
      <c r="B15" s="380"/>
      <c r="C15" s="147"/>
      <c r="D15" s="148"/>
      <c r="E15" s="270"/>
      <c r="F15" s="271"/>
      <c r="G15" s="272"/>
      <c r="H15" s="272"/>
      <c r="I15" s="141"/>
    </row>
    <row r="16" spans="1:9" ht="11.25" customHeight="1">
      <c r="A16" s="382" t="s">
        <v>154</v>
      </c>
      <c r="B16" s="379">
        <v>4000</v>
      </c>
      <c r="C16" s="151" t="s">
        <v>13</v>
      </c>
      <c r="D16" s="152"/>
      <c r="E16" s="273">
        <f>SUM(E17)</f>
        <v>0</v>
      </c>
      <c r="F16" s="274">
        <f>SUM(F17)</f>
        <v>0</v>
      </c>
      <c r="G16" s="275">
        <f>SUM(G17)</f>
        <v>17.5</v>
      </c>
      <c r="H16" s="276">
        <f>SUM(F16:G16)</f>
        <v>17.5</v>
      </c>
      <c r="I16" s="141"/>
    </row>
    <row r="17" spans="1:9" ht="11.25" customHeight="1">
      <c r="A17" s="387"/>
      <c r="B17" s="380"/>
      <c r="C17" s="250" t="s">
        <v>145</v>
      </c>
      <c r="D17" s="154"/>
      <c r="E17" s="277">
        <f>SUM(E18:E20)</f>
        <v>0</v>
      </c>
      <c r="F17" s="278">
        <f>SUM(F18:F20)</f>
        <v>0</v>
      </c>
      <c r="G17" s="279">
        <f>SUM(G18:G20)</f>
        <v>17.5</v>
      </c>
      <c r="H17" s="280">
        <f>SUM(F17:G17)</f>
        <v>17.5</v>
      </c>
      <c r="I17" s="141"/>
    </row>
    <row r="18" spans="1:9" ht="11.25" customHeight="1">
      <c r="A18" s="143"/>
      <c r="B18" s="144"/>
      <c r="C18" s="156" t="s">
        <v>146</v>
      </c>
      <c r="D18" s="154" t="s">
        <v>156</v>
      </c>
      <c r="E18" s="79">
        <v>0</v>
      </c>
      <c r="F18" s="281">
        <v>0</v>
      </c>
      <c r="G18" s="282">
        <v>16.5</v>
      </c>
      <c r="H18" s="283">
        <f>SUM(F18:G18)</f>
        <v>16.5</v>
      </c>
      <c r="I18" s="141"/>
    </row>
    <row r="19" spans="1:9" ht="11.25" customHeight="1">
      <c r="A19" s="143"/>
      <c r="B19" s="144"/>
      <c r="C19" s="156" t="s">
        <v>155</v>
      </c>
      <c r="D19" s="154" t="s">
        <v>157</v>
      </c>
      <c r="E19" s="79">
        <v>0</v>
      </c>
      <c r="F19" s="281">
        <v>0</v>
      </c>
      <c r="G19" s="282">
        <v>1</v>
      </c>
      <c r="H19" s="283">
        <f>SUM(F19:G19)</f>
        <v>1</v>
      </c>
      <c r="I19" s="141"/>
    </row>
    <row r="20" spans="1:9" ht="6" customHeight="1" thickBot="1">
      <c r="A20" s="143"/>
      <c r="B20" s="144"/>
      <c r="C20" s="247"/>
      <c r="D20" s="148"/>
      <c r="E20" s="284"/>
      <c r="F20" s="285"/>
      <c r="G20" s="286"/>
      <c r="H20" s="287"/>
      <c r="I20" s="141"/>
    </row>
    <row r="21" spans="1:9" ht="11.25" customHeight="1">
      <c r="A21" s="149" t="s">
        <v>75</v>
      </c>
      <c r="B21" s="150">
        <v>5100</v>
      </c>
      <c r="C21" s="151" t="s">
        <v>13</v>
      </c>
      <c r="D21" s="152"/>
      <c r="E21" s="273">
        <f>SUM(E23)</f>
        <v>0</v>
      </c>
      <c r="F21" s="274">
        <f>SUM(F23)</f>
        <v>0</v>
      </c>
      <c r="G21" s="275">
        <f>SUM(G23)</f>
        <v>54.67</v>
      </c>
      <c r="H21" s="276">
        <f>SUM(H23)</f>
        <v>54.67</v>
      </c>
      <c r="I21" s="141"/>
    </row>
    <row r="22" spans="1:8" ht="7.5" customHeight="1">
      <c r="A22" s="143"/>
      <c r="B22" s="144"/>
      <c r="C22" s="153"/>
      <c r="D22" s="154"/>
      <c r="E22" s="77"/>
      <c r="F22" s="288"/>
      <c r="G22" s="289"/>
      <c r="H22" s="290"/>
    </row>
    <row r="23" spans="1:8" ht="11.25" customHeight="1">
      <c r="A23" s="143"/>
      <c r="B23" s="144"/>
      <c r="C23" s="249" t="s">
        <v>48</v>
      </c>
      <c r="D23" s="154"/>
      <c r="E23" s="78">
        <f>SUM(E24:E27)</f>
        <v>0</v>
      </c>
      <c r="F23" s="291">
        <f>SUM(F24:F27)</f>
        <v>0</v>
      </c>
      <c r="G23" s="280">
        <f>SUM(G24:G27)</f>
        <v>54.67</v>
      </c>
      <c r="H23" s="280">
        <f>SUM(F23:G23)</f>
        <v>54.67</v>
      </c>
    </row>
    <row r="24" spans="1:8" ht="11.25" customHeight="1">
      <c r="A24" s="143"/>
      <c r="B24" s="144"/>
      <c r="C24" s="156" t="s">
        <v>16</v>
      </c>
      <c r="D24" s="154" t="s">
        <v>76</v>
      </c>
      <c r="E24" s="79">
        <v>0</v>
      </c>
      <c r="F24" s="281">
        <v>0</v>
      </c>
      <c r="G24" s="292">
        <v>5.25</v>
      </c>
      <c r="H24" s="283">
        <f>SUM(E24+G24)</f>
        <v>5.25</v>
      </c>
    </row>
    <row r="25" spans="1:8" ht="11.25" customHeight="1">
      <c r="A25" s="143"/>
      <c r="B25" s="144"/>
      <c r="C25" s="156" t="s">
        <v>77</v>
      </c>
      <c r="D25" s="154" t="s">
        <v>78</v>
      </c>
      <c r="E25" s="79">
        <v>0</v>
      </c>
      <c r="F25" s="281">
        <v>0</v>
      </c>
      <c r="G25" s="292">
        <v>5.82</v>
      </c>
      <c r="H25" s="283">
        <f>SUM(E25+G25)</f>
        <v>5.82</v>
      </c>
    </row>
    <row r="26" spans="1:8" ht="11.25" customHeight="1">
      <c r="A26" s="143"/>
      <c r="B26" s="144"/>
      <c r="C26" s="157" t="s">
        <v>79</v>
      </c>
      <c r="D26" s="158" t="s">
        <v>80</v>
      </c>
      <c r="E26" s="79">
        <v>0</v>
      </c>
      <c r="F26" s="281">
        <v>0</v>
      </c>
      <c r="G26" s="290">
        <v>32.77</v>
      </c>
      <c r="H26" s="283">
        <f>SUM(E26+G26)</f>
        <v>32.77</v>
      </c>
    </row>
    <row r="27" spans="1:8" ht="11.25" customHeight="1">
      <c r="A27" s="143"/>
      <c r="B27" s="144"/>
      <c r="C27" s="159" t="s">
        <v>81</v>
      </c>
      <c r="D27" s="160" t="s">
        <v>82</v>
      </c>
      <c r="E27" s="79">
        <v>0</v>
      </c>
      <c r="F27" s="281">
        <v>0</v>
      </c>
      <c r="G27" s="290">
        <v>10.83</v>
      </c>
      <c r="H27" s="283">
        <f>SUM(E27+G27)</f>
        <v>10.83</v>
      </c>
    </row>
    <row r="28" spans="1:8" ht="6" customHeight="1" thickBot="1">
      <c r="A28" s="143"/>
      <c r="B28" s="144"/>
      <c r="C28" s="147"/>
      <c r="D28" s="160"/>
      <c r="E28" s="293"/>
      <c r="F28" s="294"/>
      <c r="G28" s="295"/>
      <c r="H28" s="295"/>
    </row>
    <row r="29" spans="1:9" ht="11.25" customHeight="1">
      <c r="A29" s="149" t="s">
        <v>83</v>
      </c>
      <c r="B29" s="150">
        <v>5000</v>
      </c>
      <c r="C29" s="161" t="s">
        <v>13</v>
      </c>
      <c r="D29" s="152"/>
      <c r="E29" s="296">
        <f>SUM(E30)</f>
        <v>0</v>
      </c>
      <c r="F29" s="297">
        <f>SUM(F30)</f>
        <v>0</v>
      </c>
      <c r="G29" s="298">
        <f>SUM(G30)</f>
        <v>185.64000000000001</v>
      </c>
      <c r="H29" s="299">
        <f>SUM(F29:G29)</f>
        <v>185.64000000000001</v>
      </c>
      <c r="I29" s="141"/>
    </row>
    <row r="30" spans="1:8" ht="11.25" customHeight="1">
      <c r="A30" s="143"/>
      <c r="B30" s="144"/>
      <c r="C30" s="249" t="s">
        <v>17</v>
      </c>
      <c r="D30" s="146"/>
      <c r="E30" s="300">
        <f>SUM(E31:E33)</f>
        <v>0</v>
      </c>
      <c r="F30" s="301">
        <f>SUM(F31:F33)</f>
        <v>0</v>
      </c>
      <c r="G30" s="302">
        <f>SUM(G31:G33)</f>
        <v>185.64000000000001</v>
      </c>
      <c r="H30" s="265">
        <f>SUM(F30:G30)</f>
        <v>185.64000000000001</v>
      </c>
    </row>
    <row r="31" spans="1:8" ht="11.25" customHeight="1">
      <c r="A31" s="143"/>
      <c r="B31" s="144"/>
      <c r="C31" s="156" t="s">
        <v>151</v>
      </c>
      <c r="D31" s="154" t="s">
        <v>159</v>
      </c>
      <c r="E31" s="77">
        <v>0</v>
      </c>
      <c r="F31" s="303">
        <v>0</v>
      </c>
      <c r="G31" s="304">
        <v>161.34</v>
      </c>
      <c r="H31" s="289">
        <f>SUM(E31+G31)</f>
        <v>161.34</v>
      </c>
    </row>
    <row r="32" spans="1:8" ht="11.25" customHeight="1">
      <c r="A32" s="143"/>
      <c r="B32" s="144"/>
      <c r="C32" s="156" t="s">
        <v>152</v>
      </c>
      <c r="D32" s="154" t="s">
        <v>160</v>
      </c>
      <c r="E32" s="77">
        <v>0</v>
      </c>
      <c r="F32" s="303">
        <v>0</v>
      </c>
      <c r="G32" s="304">
        <v>21.3</v>
      </c>
      <c r="H32" s="289">
        <f>SUM(E32+G32)</f>
        <v>21.3</v>
      </c>
    </row>
    <row r="33" spans="1:8" ht="11.25" customHeight="1">
      <c r="A33" s="143"/>
      <c r="B33" s="144"/>
      <c r="C33" s="156" t="s">
        <v>18</v>
      </c>
      <c r="D33" s="154" t="s">
        <v>101</v>
      </c>
      <c r="E33" s="77">
        <v>0</v>
      </c>
      <c r="F33" s="288">
        <v>0</v>
      </c>
      <c r="G33" s="290">
        <v>3</v>
      </c>
      <c r="H33" s="289">
        <f>SUM(E33+G33)</f>
        <v>3</v>
      </c>
    </row>
    <row r="34" spans="1:8" ht="7.5" customHeight="1" thickBot="1">
      <c r="A34" s="143"/>
      <c r="B34" s="144"/>
      <c r="C34" s="147"/>
      <c r="D34" s="154"/>
      <c r="E34" s="77"/>
      <c r="F34" s="288"/>
      <c r="G34" s="290"/>
      <c r="H34" s="290"/>
    </row>
    <row r="35" spans="1:8" ht="12" customHeight="1">
      <c r="A35" s="382" t="s">
        <v>84</v>
      </c>
      <c r="B35" s="388">
        <v>3000</v>
      </c>
      <c r="C35" s="162"/>
      <c r="D35" s="163"/>
      <c r="E35" s="305">
        <v>0</v>
      </c>
      <c r="F35" s="274">
        <v>0</v>
      </c>
      <c r="G35" s="275">
        <f>SUM(G36+G41+G50+G66+G69+G72+G75)</f>
        <v>1072.5199999999998</v>
      </c>
      <c r="H35" s="276">
        <f>SUM(H36+H41+H50+H66+H69+H72+H75)</f>
        <v>1072.5199999999998</v>
      </c>
    </row>
    <row r="36" spans="1:12" ht="12" customHeight="1">
      <c r="A36" s="143"/>
      <c r="B36" s="164"/>
      <c r="C36" s="165" t="s">
        <v>21</v>
      </c>
      <c r="D36" s="166"/>
      <c r="E36" s="76">
        <f>SUM(E37:E38)</f>
        <v>0</v>
      </c>
      <c r="F36" s="306">
        <f>SUM(F37:F38)</f>
        <v>0</v>
      </c>
      <c r="G36" s="307">
        <f>SUM(G37:G40)</f>
        <v>15.82</v>
      </c>
      <c r="H36" s="256">
        <f>SUM(H37:H40)</f>
        <v>15.82</v>
      </c>
      <c r="I36" s="141"/>
      <c r="K36" s="141"/>
      <c r="L36" s="141"/>
    </row>
    <row r="37" spans="1:12" s="1" customFormat="1" ht="11.25" customHeight="1">
      <c r="A37" s="424"/>
      <c r="B37" s="167"/>
      <c r="C37" s="168" t="s">
        <v>22</v>
      </c>
      <c r="D37" s="169">
        <v>60126647</v>
      </c>
      <c r="E37" s="308">
        <v>0</v>
      </c>
      <c r="F37" s="309">
        <v>0</v>
      </c>
      <c r="G37" s="310">
        <v>6.76</v>
      </c>
      <c r="H37" s="311">
        <v>6.76</v>
      </c>
      <c r="I37" s="16"/>
      <c r="J37" s="16"/>
      <c r="K37" s="16"/>
      <c r="L37" s="16"/>
    </row>
    <row r="38" spans="1:12" s="1" customFormat="1" ht="11.25" customHeight="1">
      <c r="A38" s="424"/>
      <c r="B38" s="167"/>
      <c r="C38" s="170" t="s">
        <v>50</v>
      </c>
      <c r="D38" s="171">
        <v>48895466</v>
      </c>
      <c r="E38" s="308">
        <v>0</v>
      </c>
      <c r="F38" s="309">
        <v>0</v>
      </c>
      <c r="G38" s="310">
        <v>8.38</v>
      </c>
      <c r="H38" s="311">
        <v>8.38</v>
      </c>
      <c r="I38" s="16"/>
      <c r="J38" s="16"/>
      <c r="K38" s="16"/>
      <c r="L38" s="16"/>
    </row>
    <row r="39" spans="1:12" s="1" customFormat="1" ht="12.75" customHeight="1">
      <c r="A39" s="424"/>
      <c r="B39" s="167"/>
      <c r="C39" s="168" t="s">
        <v>23</v>
      </c>
      <c r="D39" s="169">
        <v>48895393</v>
      </c>
      <c r="E39" s="308">
        <v>0</v>
      </c>
      <c r="F39" s="309">
        <v>0</v>
      </c>
      <c r="G39" s="310">
        <v>0.68</v>
      </c>
      <c r="H39" s="311">
        <v>0.68</v>
      </c>
      <c r="I39" s="16"/>
      <c r="J39" s="16"/>
      <c r="K39" s="16"/>
      <c r="L39" s="16"/>
    </row>
    <row r="40" spans="1:8" ht="10.5" customHeight="1">
      <c r="A40" s="424"/>
      <c r="B40" s="164"/>
      <c r="C40" s="83"/>
      <c r="D40" s="172"/>
      <c r="E40" s="78"/>
      <c r="F40" s="291"/>
      <c r="G40" s="312"/>
      <c r="H40" s="313"/>
    </row>
    <row r="41" spans="1:9" ht="11.25" customHeight="1">
      <c r="A41" s="424"/>
      <c r="B41" s="164"/>
      <c r="C41" s="165" t="s">
        <v>24</v>
      </c>
      <c r="D41" s="172"/>
      <c r="E41" s="76">
        <f>SUM(E42:E43)</f>
        <v>0</v>
      </c>
      <c r="F41" s="306">
        <f>SUM(F42:F43)</f>
        <v>0</v>
      </c>
      <c r="G41" s="307">
        <f>SUM(G42:G49)</f>
        <v>65.06</v>
      </c>
      <c r="H41" s="256">
        <f>SUM(H42:H49)</f>
        <v>65.06</v>
      </c>
      <c r="I41" s="173"/>
    </row>
    <row r="42" spans="1:10" s="1" customFormat="1" ht="11.25" customHeight="1">
      <c r="A42" s="424"/>
      <c r="B42" s="167"/>
      <c r="C42" s="83" t="s">
        <v>51</v>
      </c>
      <c r="D42" s="169">
        <v>60545992</v>
      </c>
      <c r="E42" s="308">
        <v>0</v>
      </c>
      <c r="F42" s="309">
        <v>0</v>
      </c>
      <c r="G42" s="310">
        <v>2.58</v>
      </c>
      <c r="H42" s="311">
        <v>2.58</v>
      </c>
      <c r="I42" s="174"/>
      <c r="J42" s="16"/>
    </row>
    <row r="43" spans="1:10" s="1" customFormat="1" ht="11.25" customHeight="1">
      <c r="A43" s="424"/>
      <c r="B43" s="167"/>
      <c r="C43" s="83" t="s">
        <v>25</v>
      </c>
      <c r="D43" s="169">
        <v>60545976</v>
      </c>
      <c r="E43" s="308">
        <v>0</v>
      </c>
      <c r="F43" s="309">
        <v>0</v>
      </c>
      <c r="G43" s="310">
        <v>15.02</v>
      </c>
      <c r="H43" s="311">
        <v>15.02</v>
      </c>
      <c r="I43" s="174"/>
      <c r="J43" s="16"/>
    </row>
    <row r="44" spans="1:10" s="1" customFormat="1" ht="11.25" customHeight="1">
      <c r="A44" s="424"/>
      <c r="B44" s="167"/>
      <c r="C44" s="83" t="s">
        <v>85</v>
      </c>
      <c r="D44" s="169">
        <v>60545887</v>
      </c>
      <c r="E44" s="308">
        <v>0</v>
      </c>
      <c r="F44" s="309">
        <v>0</v>
      </c>
      <c r="G44" s="310">
        <v>0.5</v>
      </c>
      <c r="H44" s="311">
        <v>0.5</v>
      </c>
      <c r="I44" s="174"/>
      <c r="J44" s="16"/>
    </row>
    <row r="45" spans="1:10" s="1" customFormat="1" ht="11.25" customHeight="1">
      <c r="A45" s="424"/>
      <c r="B45" s="167"/>
      <c r="C45" s="175" t="s">
        <v>53</v>
      </c>
      <c r="D45" s="172">
        <v>48895504</v>
      </c>
      <c r="E45" s="314">
        <v>0</v>
      </c>
      <c r="F45" s="288">
        <v>0</v>
      </c>
      <c r="G45" s="315">
        <v>29.81</v>
      </c>
      <c r="H45" s="316">
        <v>29.81</v>
      </c>
      <c r="I45" s="174"/>
      <c r="J45" s="16"/>
    </row>
    <row r="46" spans="1:10" s="1" customFormat="1" ht="11.25" customHeight="1">
      <c r="A46" s="424"/>
      <c r="B46" s="167"/>
      <c r="C46" s="176" t="s">
        <v>54</v>
      </c>
      <c r="D46" s="172">
        <v>48895377</v>
      </c>
      <c r="E46" s="77">
        <v>0</v>
      </c>
      <c r="F46" s="288">
        <v>0</v>
      </c>
      <c r="G46" s="312">
        <v>8.74</v>
      </c>
      <c r="H46" s="313">
        <v>8.74</v>
      </c>
      <c r="I46" s="174"/>
      <c r="J46" s="16"/>
    </row>
    <row r="47" spans="1:10" s="1" customFormat="1" ht="11.25" customHeight="1">
      <c r="A47" s="424"/>
      <c r="B47" s="167"/>
      <c r="C47" s="157" t="s">
        <v>43</v>
      </c>
      <c r="D47" s="177">
        <v>66610702</v>
      </c>
      <c r="E47" s="77">
        <v>0</v>
      </c>
      <c r="F47" s="288">
        <v>0</v>
      </c>
      <c r="G47" s="312">
        <v>4.97</v>
      </c>
      <c r="H47" s="313">
        <v>4.97</v>
      </c>
      <c r="I47" s="174"/>
      <c r="J47" s="16"/>
    </row>
    <row r="48" spans="1:10" s="1" customFormat="1" ht="13.5" customHeight="1">
      <c r="A48" s="424"/>
      <c r="B48" s="167"/>
      <c r="C48" s="83" t="s">
        <v>26</v>
      </c>
      <c r="D48" s="172">
        <v>48895598</v>
      </c>
      <c r="E48" s="77">
        <v>0</v>
      </c>
      <c r="F48" s="288">
        <v>0</v>
      </c>
      <c r="G48" s="312">
        <v>3.44</v>
      </c>
      <c r="H48" s="313">
        <v>3.44</v>
      </c>
      <c r="I48" s="174"/>
      <c r="J48" s="16"/>
    </row>
    <row r="49" spans="1:10" s="1" customFormat="1" ht="13.5" customHeight="1">
      <c r="A49" s="424"/>
      <c r="B49" s="167"/>
      <c r="C49" s="178"/>
      <c r="D49" s="172"/>
      <c r="E49" s="77"/>
      <c r="F49" s="288"/>
      <c r="G49" s="312"/>
      <c r="H49" s="313"/>
      <c r="I49" s="174"/>
      <c r="J49" s="16"/>
    </row>
    <row r="50" spans="1:9" ht="11.25" customHeight="1">
      <c r="A50" s="424"/>
      <c r="B50" s="164"/>
      <c r="C50" s="165" t="s">
        <v>29</v>
      </c>
      <c r="D50" s="172"/>
      <c r="E50" s="76">
        <f>SUM(E51:E52)</f>
        <v>0</v>
      </c>
      <c r="F50" s="306">
        <f>SUM(F51:F52)</f>
        <v>0</v>
      </c>
      <c r="G50" s="307">
        <f>SUM(G51:G65)</f>
        <v>780.7799999999999</v>
      </c>
      <c r="H50" s="256">
        <f>SUM(H51:H65)</f>
        <v>780.7799999999999</v>
      </c>
      <c r="I50" s="179"/>
    </row>
    <row r="51" spans="1:10" s="1" customFormat="1" ht="11.25" customHeight="1">
      <c r="A51" s="424"/>
      <c r="B51" s="167"/>
      <c r="C51" s="81" t="s">
        <v>42</v>
      </c>
      <c r="D51" s="172">
        <v>67441351</v>
      </c>
      <c r="E51" s="77">
        <v>0</v>
      </c>
      <c r="F51" s="303">
        <v>0</v>
      </c>
      <c r="G51" s="315">
        <v>52.82</v>
      </c>
      <c r="H51" s="313">
        <v>52.82</v>
      </c>
      <c r="I51" s="174"/>
      <c r="J51" s="16"/>
    </row>
    <row r="52" spans="1:10" s="1" customFormat="1" ht="11.25" customHeight="1">
      <c r="A52" s="424"/>
      <c r="B52" s="167"/>
      <c r="C52" s="82" t="s">
        <v>37</v>
      </c>
      <c r="D52" s="172">
        <v>14450470</v>
      </c>
      <c r="E52" s="77">
        <v>0</v>
      </c>
      <c r="F52" s="303">
        <v>0</v>
      </c>
      <c r="G52" s="312">
        <v>98.3</v>
      </c>
      <c r="H52" s="313">
        <v>98.3</v>
      </c>
      <c r="I52" s="174"/>
      <c r="J52" s="16"/>
    </row>
    <row r="53" spans="1:10" s="1" customFormat="1" ht="10.5" customHeight="1">
      <c r="A53" s="424"/>
      <c r="B53" s="167"/>
      <c r="C53" s="83" t="s">
        <v>30</v>
      </c>
      <c r="D53" s="154" t="s">
        <v>86</v>
      </c>
      <c r="E53" s="77">
        <v>0</v>
      </c>
      <c r="F53" s="303">
        <v>0</v>
      </c>
      <c r="G53" s="312">
        <v>7.07</v>
      </c>
      <c r="H53" s="313">
        <v>7.07</v>
      </c>
      <c r="I53" s="174"/>
      <c r="J53" s="16"/>
    </row>
    <row r="54" spans="1:10" s="1" customFormat="1" ht="11.25" customHeight="1">
      <c r="A54" s="424"/>
      <c r="B54" s="167"/>
      <c r="C54" s="83" t="s">
        <v>31</v>
      </c>
      <c r="D54" s="172">
        <v>60126817</v>
      </c>
      <c r="E54" s="77">
        <v>0</v>
      </c>
      <c r="F54" s="303">
        <v>0</v>
      </c>
      <c r="G54" s="312">
        <v>9.13</v>
      </c>
      <c r="H54" s="313">
        <v>9.13</v>
      </c>
      <c r="I54" s="174"/>
      <c r="J54" s="16"/>
    </row>
    <row r="55" spans="1:10" s="1" customFormat="1" ht="12" customHeight="1">
      <c r="A55" s="424"/>
      <c r="B55" s="167"/>
      <c r="C55" s="84" t="s">
        <v>32</v>
      </c>
      <c r="D55" s="180">
        <v>48461636</v>
      </c>
      <c r="E55" s="77">
        <v>0</v>
      </c>
      <c r="F55" s="303">
        <v>0</v>
      </c>
      <c r="G55" s="317">
        <v>10.1</v>
      </c>
      <c r="H55" s="313">
        <v>10.1</v>
      </c>
      <c r="I55" s="174"/>
      <c r="J55" s="16"/>
    </row>
    <row r="56" spans="1:10" s="1" customFormat="1" ht="11.25" customHeight="1">
      <c r="A56" s="424"/>
      <c r="B56" s="167"/>
      <c r="C56" s="83" t="s">
        <v>33</v>
      </c>
      <c r="D56" s="154" t="s">
        <v>87</v>
      </c>
      <c r="E56" s="77">
        <v>0</v>
      </c>
      <c r="F56" s="303">
        <v>0</v>
      </c>
      <c r="G56" s="317">
        <v>440.93</v>
      </c>
      <c r="H56" s="313">
        <v>440.93</v>
      </c>
      <c r="I56" s="174"/>
      <c r="J56" s="16"/>
    </row>
    <row r="57" spans="1:10" s="1" customFormat="1" ht="11.25" customHeight="1">
      <c r="A57" s="424"/>
      <c r="B57" s="167"/>
      <c r="C57" s="83" t="s">
        <v>34</v>
      </c>
      <c r="D57" s="154" t="s">
        <v>88</v>
      </c>
      <c r="E57" s="77">
        <v>0</v>
      </c>
      <c r="F57" s="303">
        <v>0</v>
      </c>
      <c r="G57" s="317">
        <v>15.04</v>
      </c>
      <c r="H57" s="313">
        <v>15.04</v>
      </c>
      <c r="I57" s="174"/>
      <c r="J57" s="16"/>
    </row>
    <row r="58" spans="1:10" s="1" customFormat="1" ht="11.25" customHeight="1">
      <c r="A58" s="424"/>
      <c r="B58" s="167"/>
      <c r="C58" s="83" t="s">
        <v>35</v>
      </c>
      <c r="D58" s="154" t="s">
        <v>89</v>
      </c>
      <c r="E58" s="77">
        <v>0</v>
      </c>
      <c r="F58" s="288">
        <v>0</v>
      </c>
      <c r="G58" s="312">
        <v>3.29</v>
      </c>
      <c r="H58" s="313">
        <v>3.29</v>
      </c>
      <c r="I58" s="174"/>
      <c r="J58" s="16"/>
    </row>
    <row r="59" spans="1:10" s="1" customFormat="1" ht="11.25" customHeight="1">
      <c r="A59" s="424"/>
      <c r="B59" s="167"/>
      <c r="C59" s="82" t="s">
        <v>41</v>
      </c>
      <c r="D59" s="142">
        <v>13695461</v>
      </c>
      <c r="E59" s="77">
        <v>0</v>
      </c>
      <c r="F59" s="288">
        <v>0</v>
      </c>
      <c r="G59" s="312">
        <v>8.03</v>
      </c>
      <c r="H59" s="313">
        <v>8.03</v>
      </c>
      <c r="I59" s="174"/>
      <c r="J59" s="16"/>
    </row>
    <row r="60" spans="1:10" s="1" customFormat="1" ht="11.25" customHeight="1">
      <c r="A60" s="424"/>
      <c r="B60" s="167"/>
      <c r="C60" s="129" t="s">
        <v>63</v>
      </c>
      <c r="D60" s="142">
        <v>67009425</v>
      </c>
      <c r="E60" s="77">
        <v>0</v>
      </c>
      <c r="F60" s="288">
        <v>0</v>
      </c>
      <c r="G60" s="312">
        <v>17.42</v>
      </c>
      <c r="H60" s="313">
        <v>17.42</v>
      </c>
      <c r="I60" s="174"/>
      <c r="J60" s="16"/>
    </row>
    <row r="61" spans="1:10" s="1" customFormat="1" ht="11.25" customHeight="1">
      <c r="A61" s="424"/>
      <c r="B61" s="167"/>
      <c r="C61" s="82" t="s">
        <v>36</v>
      </c>
      <c r="D61" s="181" t="s">
        <v>90</v>
      </c>
      <c r="E61" s="77">
        <v>0</v>
      </c>
      <c r="F61" s="288">
        <v>0</v>
      </c>
      <c r="G61" s="312">
        <v>52.04</v>
      </c>
      <c r="H61" s="313">
        <v>52.04</v>
      </c>
      <c r="I61" s="174"/>
      <c r="J61" s="16"/>
    </row>
    <row r="62" spans="1:10" s="1" customFormat="1" ht="11.25" customHeight="1">
      <c r="A62" s="424"/>
      <c r="B62" s="167"/>
      <c r="C62" s="85" t="s">
        <v>55</v>
      </c>
      <c r="D62" s="146" t="s">
        <v>91</v>
      </c>
      <c r="E62" s="77">
        <v>0</v>
      </c>
      <c r="F62" s="288">
        <v>0</v>
      </c>
      <c r="G62" s="312">
        <v>0.47</v>
      </c>
      <c r="H62" s="313">
        <v>0.47</v>
      </c>
      <c r="I62" s="174"/>
      <c r="J62" s="16"/>
    </row>
    <row r="63" spans="1:10" s="1" customFormat="1" ht="11.25" customHeight="1">
      <c r="A63" s="424"/>
      <c r="B63" s="167"/>
      <c r="C63" s="86" t="s">
        <v>56</v>
      </c>
      <c r="D63" s="146" t="s">
        <v>92</v>
      </c>
      <c r="E63" s="77">
        <v>0</v>
      </c>
      <c r="F63" s="288">
        <v>0</v>
      </c>
      <c r="G63" s="312">
        <v>23</v>
      </c>
      <c r="H63" s="313">
        <v>23</v>
      </c>
      <c r="I63" s="174"/>
      <c r="J63" s="16"/>
    </row>
    <row r="64" spans="1:10" s="1" customFormat="1" ht="11.25" customHeight="1">
      <c r="A64" s="424"/>
      <c r="B64" s="167"/>
      <c r="C64" s="86" t="s">
        <v>57</v>
      </c>
      <c r="D64" s="182">
        <v>60545267</v>
      </c>
      <c r="E64" s="77">
        <v>0</v>
      </c>
      <c r="F64" s="288">
        <v>0</v>
      </c>
      <c r="G64" s="312">
        <v>43.14</v>
      </c>
      <c r="H64" s="313">
        <v>43.14</v>
      </c>
      <c r="I64" s="174"/>
      <c r="J64" s="16"/>
    </row>
    <row r="65" spans="1:10" s="1" customFormat="1" ht="11.25" customHeight="1">
      <c r="A65" s="424"/>
      <c r="B65" s="167"/>
      <c r="C65" s="183"/>
      <c r="D65" s="182"/>
      <c r="E65" s="77"/>
      <c r="F65" s="288"/>
      <c r="G65" s="312"/>
      <c r="H65" s="313"/>
      <c r="I65" s="174"/>
      <c r="J65" s="16"/>
    </row>
    <row r="66" spans="1:10" s="1" customFormat="1" ht="25.5" customHeight="1">
      <c r="A66" s="424"/>
      <c r="B66" s="167"/>
      <c r="C66" s="184" t="s">
        <v>61</v>
      </c>
      <c r="D66" s="182"/>
      <c r="E66" s="76">
        <f>SUM(E67:E68)</f>
        <v>0</v>
      </c>
      <c r="F66" s="306">
        <f>SUM(F67:F68)</f>
        <v>0</v>
      </c>
      <c r="G66" s="307">
        <f>SUM(G67:G68)</f>
        <v>0.18</v>
      </c>
      <c r="H66" s="256">
        <f>SUM(F66:G66)</f>
        <v>0.18</v>
      </c>
      <c r="I66" s="174"/>
      <c r="J66" s="16"/>
    </row>
    <row r="67" spans="1:10" s="1" customFormat="1" ht="11.25" customHeight="1">
      <c r="A67" s="424"/>
      <c r="B67" s="167"/>
      <c r="C67" s="83" t="s">
        <v>58</v>
      </c>
      <c r="D67" s="182">
        <v>62540017</v>
      </c>
      <c r="E67" s="77">
        <v>0</v>
      </c>
      <c r="F67" s="288">
        <v>0</v>
      </c>
      <c r="G67" s="312">
        <v>0.18</v>
      </c>
      <c r="H67" s="313">
        <v>0.18</v>
      </c>
      <c r="I67" s="174"/>
      <c r="J67" s="16"/>
    </row>
    <row r="68" spans="1:10" s="1" customFormat="1" ht="11.25" customHeight="1">
      <c r="A68" s="424"/>
      <c r="B68" s="167"/>
      <c r="C68" s="183"/>
      <c r="D68" s="182"/>
      <c r="E68" s="77"/>
      <c r="F68" s="288"/>
      <c r="G68" s="312"/>
      <c r="H68" s="313"/>
      <c r="I68" s="174"/>
      <c r="J68" s="16"/>
    </row>
    <row r="69" spans="1:10" s="1" customFormat="1" ht="11.25" customHeight="1">
      <c r="A69" s="424"/>
      <c r="B69" s="167"/>
      <c r="C69" s="185" t="s">
        <v>44</v>
      </c>
      <c r="D69" s="182"/>
      <c r="E69" s="76">
        <f>SUM(E70:E71)</f>
        <v>0</v>
      </c>
      <c r="F69" s="306">
        <f>SUM(F70:F71)</f>
        <v>0</v>
      </c>
      <c r="G69" s="307">
        <f>SUM(G70:G71)</f>
        <v>202.07</v>
      </c>
      <c r="H69" s="256">
        <f>SUM(F69:G69)</f>
        <v>202.07</v>
      </c>
      <c r="I69" s="174"/>
      <c r="J69" s="16"/>
    </row>
    <row r="70" spans="1:10" s="1" customFormat="1" ht="11.25" customHeight="1">
      <c r="A70" s="424"/>
      <c r="B70" s="167"/>
      <c r="C70" s="157" t="s">
        <v>39</v>
      </c>
      <c r="D70" s="158" t="s">
        <v>93</v>
      </c>
      <c r="E70" s="77">
        <v>0</v>
      </c>
      <c r="F70" s="288">
        <v>0</v>
      </c>
      <c r="G70" s="312">
        <v>202.07</v>
      </c>
      <c r="H70" s="313">
        <v>202.07</v>
      </c>
      <c r="I70" s="174"/>
      <c r="J70" s="16"/>
    </row>
    <row r="71" spans="1:10" s="1" customFormat="1" ht="11.25" customHeight="1">
      <c r="A71" s="424"/>
      <c r="B71" s="167"/>
      <c r="C71" s="183"/>
      <c r="D71" s="182"/>
      <c r="E71" s="77"/>
      <c r="F71" s="288"/>
      <c r="G71" s="312"/>
      <c r="H71" s="313"/>
      <c r="I71" s="174"/>
      <c r="J71" s="16"/>
    </row>
    <row r="72" spans="1:8" ht="11.25" customHeight="1">
      <c r="A72" s="424"/>
      <c r="B72" s="164"/>
      <c r="C72" s="165" t="s">
        <v>45</v>
      </c>
      <c r="D72" s="142"/>
      <c r="E72" s="76">
        <f>SUM(E73:E73)</f>
        <v>0</v>
      </c>
      <c r="F72" s="318">
        <f>SUM(F73:F73)</f>
        <v>0</v>
      </c>
      <c r="G72" s="319">
        <f>SUM(G73:G73)</f>
        <v>7.61</v>
      </c>
      <c r="H72" s="255">
        <f>SUM(F72:G72)</f>
        <v>7.61</v>
      </c>
    </row>
    <row r="73" spans="1:11" s="1" customFormat="1" ht="12.75" customHeight="1">
      <c r="A73" s="424"/>
      <c r="B73" s="167"/>
      <c r="C73" s="157" t="s">
        <v>94</v>
      </c>
      <c r="D73" s="142">
        <v>60545356</v>
      </c>
      <c r="E73" s="77">
        <v>0</v>
      </c>
      <c r="F73" s="303">
        <v>0</v>
      </c>
      <c r="G73" s="312">
        <v>7.61</v>
      </c>
      <c r="H73" s="313">
        <v>7.61</v>
      </c>
      <c r="J73" s="16"/>
      <c r="K73" s="186"/>
    </row>
    <row r="74" spans="1:8" ht="11.25" customHeight="1">
      <c r="A74" s="424"/>
      <c r="B74" s="164"/>
      <c r="C74" s="157"/>
      <c r="D74" s="177"/>
      <c r="E74" s="77"/>
      <c r="F74" s="288"/>
      <c r="G74" s="312"/>
      <c r="H74" s="313"/>
    </row>
    <row r="75" spans="1:8" ht="11.25" customHeight="1">
      <c r="A75" s="424"/>
      <c r="B75" s="164"/>
      <c r="C75" s="165" t="s">
        <v>62</v>
      </c>
      <c r="D75" s="177"/>
      <c r="E75" s="76">
        <f>SUM(E76:E77)</f>
        <v>0</v>
      </c>
      <c r="F75" s="306">
        <f>SUM(F76:F77)</f>
        <v>0</v>
      </c>
      <c r="G75" s="307">
        <f>SUM(G76:G77)</f>
        <v>1</v>
      </c>
      <c r="H75" s="256">
        <f>SUM(F75:G75)</f>
        <v>1</v>
      </c>
    </row>
    <row r="76" spans="1:10" s="1" customFormat="1" ht="11.25" customHeight="1">
      <c r="A76" s="424"/>
      <c r="B76" s="167"/>
      <c r="C76" s="83" t="s">
        <v>59</v>
      </c>
      <c r="D76" s="158" t="s">
        <v>95</v>
      </c>
      <c r="E76" s="77">
        <v>0</v>
      </c>
      <c r="F76" s="288">
        <v>0</v>
      </c>
      <c r="G76" s="312">
        <v>1</v>
      </c>
      <c r="H76" s="313">
        <v>1</v>
      </c>
      <c r="J76" s="16"/>
    </row>
    <row r="77" spans="1:8" ht="12.75" customHeight="1" thickBot="1">
      <c r="A77" s="424"/>
      <c r="B77" s="164"/>
      <c r="C77" s="187"/>
      <c r="D77" s="166"/>
      <c r="E77" s="320"/>
      <c r="F77" s="321"/>
      <c r="G77" s="322"/>
      <c r="H77" s="323"/>
    </row>
    <row r="78" spans="1:8" ht="7.5" customHeight="1">
      <c r="A78" s="425" t="s">
        <v>96</v>
      </c>
      <c r="B78" s="426"/>
      <c r="C78" s="426"/>
      <c r="D78" s="188"/>
      <c r="E78" s="405">
        <f>SUM(E12+E21+E29+E35)</f>
        <v>0</v>
      </c>
      <c r="F78" s="407">
        <f>SUM(F12+F16+F21+F29+F35)</f>
        <v>0</v>
      </c>
      <c r="G78" s="405">
        <f>SUM(G12+G16+G21+G29+G35)</f>
        <v>2328.3999999999996</v>
      </c>
      <c r="H78" s="432">
        <f>SUM(F78:G79)</f>
        <v>2328.3999999999996</v>
      </c>
    </row>
    <row r="79" spans="1:8" ht="7.5" customHeight="1" thickBot="1">
      <c r="A79" s="427"/>
      <c r="B79" s="428"/>
      <c r="C79" s="428"/>
      <c r="D79" s="189"/>
      <c r="E79" s="406"/>
      <c r="F79" s="408"/>
      <c r="G79" s="406"/>
      <c r="H79" s="433"/>
    </row>
    <row r="80" spans="5:8" ht="12.75">
      <c r="E80" s="1"/>
      <c r="F80" s="1"/>
      <c r="G80" s="1"/>
      <c r="H80" s="1"/>
    </row>
    <row r="81" spans="4:10" s="3" customFormat="1" ht="12.75">
      <c r="D81" s="190"/>
      <c r="G81" s="191"/>
      <c r="H81" s="191"/>
      <c r="J81" s="191"/>
    </row>
    <row r="82" spans="1:10" s="192" customFormat="1" ht="15.75">
      <c r="A82" s="131" t="s">
        <v>97</v>
      </c>
      <c r="D82" s="130"/>
      <c r="E82" s="1"/>
      <c r="F82" s="1"/>
      <c r="G82" s="16"/>
      <c r="H82" s="1"/>
      <c r="J82" s="193"/>
    </row>
    <row r="83" spans="1:10" s="192" customFormat="1" ht="12" customHeight="1" thickBot="1">
      <c r="A83" s="131"/>
      <c r="D83" s="130"/>
      <c r="E83" s="1"/>
      <c r="F83" s="1"/>
      <c r="G83" s="1"/>
      <c r="H83" s="1"/>
      <c r="J83" s="193"/>
    </row>
    <row r="84" spans="1:8" ht="12.75">
      <c r="A84" s="410" t="s">
        <v>66</v>
      </c>
      <c r="B84" s="410" t="s">
        <v>67</v>
      </c>
      <c r="C84" s="374" t="s">
        <v>68</v>
      </c>
      <c r="D84" s="194"/>
      <c r="E84" s="435" t="s">
        <v>98</v>
      </c>
      <c r="F84" s="436"/>
      <c r="G84" s="436"/>
      <c r="H84" s="437"/>
    </row>
    <row r="85" spans="1:8" ht="12.75">
      <c r="A85" s="411"/>
      <c r="B85" s="411"/>
      <c r="C85" s="376" t="s">
        <v>8</v>
      </c>
      <c r="D85" s="195"/>
      <c r="E85" s="438" t="s">
        <v>5</v>
      </c>
      <c r="F85" s="439"/>
      <c r="G85" s="392" t="s">
        <v>70</v>
      </c>
      <c r="H85" s="441" t="s">
        <v>71</v>
      </c>
    </row>
    <row r="86" spans="1:8" ht="12.75">
      <c r="A86" s="434"/>
      <c r="B86" s="434"/>
      <c r="C86" s="377"/>
      <c r="D86" s="196"/>
      <c r="E86" s="324" t="s">
        <v>9</v>
      </c>
      <c r="F86" s="325" t="s">
        <v>10</v>
      </c>
      <c r="G86" s="440"/>
      <c r="H86" s="442"/>
    </row>
    <row r="87" spans="1:10" s="14" customFormat="1" ht="10.5" customHeight="1" thickBot="1">
      <c r="A87" s="197"/>
      <c r="B87" s="197"/>
      <c r="C87" s="198"/>
      <c r="D87" s="199"/>
      <c r="E87" s="326">
        <v>1</v>
      </c>
      <c r="F87" s="327">
        <v>2</v>
      </c>
      <c r="G87" s="328">
        <v>3</v>
      </c>
      <c r="H87" s="329" t="s">
        <v>72</v>
      </c>
      <c r="I87" s="200"/>
      <c r="J87" s="200"/>
    </row>
    <row r="88" spans="1:10" s="14" customFormat="1" ht="12.75" customHeight="1">
      <c r="A88" s="382" t="s">
        <v>73</v>
      </c>
      <c r="B88" s="379">
        <v>1000</v>
      </c>
      <c r="C88" s="161" t="s">
        <v>13</v>
      </c>
      <c r="D88" s="201"/>
      <c r="E88" s="330">
        <f>SUM(E89)</f>
        <v>0</v>
      </c>
      <c r="F88" s="331">
        <f>SUM(F89)</f>
        <v>0</v>
      </c>
      <c r="G88" s="332">
        <f>SUM(G89)</f>
        <v>234.73</v>
      </c>
      <c r="H88" s="333">
        <f>SUM(F88:G88)</f>
        <v>234.73</v>
      </c>
      <c r="J88" s="200"/>
    </row>
    <row r="89" spans="1:10" s="14" customFormat="1" ht="10.5" customHeight="1">
      <c r="A89" s="143"/>
      <c r="B89" s="380"/>
      <c r="C89" s="155" t="s">
        <v>12</v>
      </c>
      <c r="D89" s="172"/>
      <c r="E89" s="78">
        <f>SUM(E90:E90)</f>
        <v>0</v>
      </c>
      <c r="F89" s="291">
        <f>SUM(F90:F90)</f>
        <v>0</v>
      </c>
      <c r="G89" s="73">
        <f>SUM(G90:G90)</f>
        <v>234.73</v>
      </c>
      <c r="H89" s="334">
        <f>SUM(F89:G89)</f>
        <v>234.73</v>
      </c>
      <c r="J89" s="200"/>
    </row>
    <row r="90" spans="1:10" s="14" customFormat="1" ht="10.5" customHeight="1">
      <c r="A90" s="143"/>
      <c r="B90" s="380"/>
      <c r="C90" s="156" t="s">
        <v>46</v>
      </c>
      <c r="D90" s="146" t="s">
        <v>74</v>
      </c>
      <c r="E90" s="79">
        <v>0</v>
      </c>
      <c r="F90" s="288">
        <v>0</v>
      </c>
      <c r="G90" s="313">
        <v>234.73</v>
      </c>
      <c r="H90" s="283">
        <f>SUM(E90+G90)</f>
        <v>234.73</v>
      </c>
      <c r="I90" s="203"/>
      <c r="J90" s="200"/>
    </row>
    <row r="91" spans="1:10" s="14" customFormat="1" ht="10.5" customHeight="1" thickBot="1">
      <c r="A91" s="143"/>
      <c r="B91" s="380"/>
      <c r="C91" s="159"/>
      <c r="D91" s="148"/>
      <c r="E91" s="335"/>
      <c r="F91" s="294"/>
      <c r="G91" s="336"/>
      <c r="H91" s="337"/>
      <c r="I91" s="203"/>
      <c r="J91" s="200"/>
    </row>
    <row r="92" spans="1:10" s="14" customFormat="1" ht="12.75" customHeight="1">
      <c r="A92" s="149" t="s">
        <v>158</v>
      </c>
      <c r="B92" s="379">
        <v>5100</v>
      </c>
      <c r="C92" s="161" t="s">
        <v>13</v>
      </c>
      <c r="D92" s="201"/>
      <c r="E92" s="296">
        <f>SUM(E93)</f>
        <v>0</v>
      </c>
      <c r="F92" s="297">
        <f>SUM(F93)</f>
        <v>0</v>
      </c>
      <c r="G92" s="338">
        <f>SUM(G93)</f>
        <v>20</v>
      </c>
      <c r="H92" s="298">
        <f>SUM(F92:G92)</f>
        <v>20</v>
      </c>
      <c r="I92" s="203"/>
      <c r="J92" s="200"/>
    </row>
    <row r="93" spans="1:10" s="14" customFormat="1" ht="12" customHeight="1">
      <c r="A93" s="143"/>
      <c r="B93" s="380"/>
      <c r="C93" s="155" t="s">
        <v>48</v>
      </c>
      <c r="D93" s="172"/>
      <c r="E93" s="78">
        <f>SUM(E94:E94)</f>
        <v>0</v>
      </c>
      <c r="F93" s="291">
        <f>SUM(F94:F94)</f>
        <v>0</v>
      </c>
      <c r="G93" s="73">
        <f>SUM(G94:G94)</f>
        <v>20</v>
      </c>
      <c r="H93" s="334">
        <f>SUM(F93:G93)</f>
        <v>20</v>
      </c>
      <c r="I93" s="203"/>
      <c r="J93" s="200"/>
    </row>
    <row r="94" spans="1:10" s="14" customFormat="1" ht="12" customHeight="1">
      <c r="A94" s="143"/>
      <c r="B94" s="380"/>
      <c r="C94" s="156" t="s">
        <v>148</v>
      </c>
      <c r="D94" s="146" t="s">
        <v>78</v>
      </c>
      <c r="E94" s="79">
        <v>0</v>
      </c>
      <c r="F94" s="288">
        <v>0</v>
      </c>
      <c r="G94" s="313">
        <v>20</v>
      </c>
      <c r="H94" s="283">
        <f>SUM(E94+G94)</f>
        <v>20</v>
      </c>
      <c r="I94" s="203"/>
      <c r="J94" s="200"/>
    </row>
    <row r="95" spans="1:10" s="14" customFormat="1" ht="7.5" customHeight="1" thickBot="1">
      <c r="A95" s="204"/>
      <c r="B95" s="381"/>
      <c r="C95" s="205"/>
      <c r="D95" s="206"/>
      <c r="E95" s="339"/>
      <c r="F95" s="340"/>
      <c r="G95" s="341"/>
      <c r="H95" s="342"/>
      <c r="J95" s="200"/>
    </row>
    <row r="96" spans="1:11" s="14" customFormat="1" ht="12.75" customHeight="1">
      <c r="A96" s="149" t="s">
        <v>83</v>
      </c>
      <c r="B96" s="379">
        <v>5000</v>
      </c>
      <c r="C96" s="151" t="s">
        <v>13</v>
      </c>
      <c r="D96" s="152"/>
      <c r="E96" s="296">
        <f>SUM(E98+E99)</f>
        <v>0</v>
      </c>
      <c r="F96" s="297">
        <f>SUM(F97+F99)</f>
        <v>0</v>
      </c>
      <c r="G96" s="338">
        <f>SUM(G97+G99)</f>
        <v>2.6</v>
      </c>
      <c r="H96" s="338">
        <f>SUM(F96:G96)</f>
        <v>2.6</v>
      </c>
      <c r="J96" s="16"/>
      <c r="K96" s="16"/>
    </row>
    <row r="97" spans="1:10" s="14" customFormat="1" ht="11.25" customHeight="1" hidden="1">
      <c r="A97" s="143"/>
      <c r="B97" s="380"/>
      <c r="C97" s="207" t="s">
        <v>99</v>
      </c>
      <c r="D97" s="146"/>
      <c r="E97" s="300">
        <f>SUM(E98)</f>
        <v>0</v>
      </c>
      <c r="F97" s="291">
        <f>SUM(F98)</f>
        <v>0</v>
      </c>
      <c r="G97" s="334">
        <f>SUM(G98)</f>
        <v>0</v>
      </c>
      <c r="H97" s="302">
        <f>SUM(F97:G97)</f>
        <v>0</v>
      </c>
      <c r="J97" s="200"/>
    </row>
    <row r="98" spans="1:10" s="14" customFormat="1" ht="11.25" customHeight="1" hidden="1">
      <c r="A98" s="143"/>
      <c r="B98" s="380"/>
      <c r="C98" s="156" t="s">
        <v>100</v>
      </c>
      <c r="D98" s="154" t="s">
        <v>101</v>
      </c>
      <c r="E98" s="79">
        <v>0</v>
      </c>
      <c r="F98" s="343">
        <v>0</v>
      </c>
      <c r="G98" s="344">
        <v>0</v>
      </c>
      <c r="H98" s="292">
        <f>SUM(E98+G98)</f>
        <v>0</v>
      </c>
      <c r="J98" s="200"/>
    </row>
    <row r="99" spans="1:9" ht="11.25" customHeight="1">
      <c r="A99" s="143"/>
      <c r="B99" s="380"/>
      <c r="C99" s="155" t="s">
        <v>19</v>
      </c>
      <c r="D99" s="146"/>
      <c r="E99" s="300">
        <f>SUM(E100)</f>
        <v>0</v>
      </c>
      <c r="F99" s="291">
        <f>SUM(F100)</f>
        <v>0</v>
      </c>
      <c r="G99" s="334">
        <f>SUM(G100)</f>
        <v>2.6</v>
      </c>
      <c r="H99" s="302">
        <f>SUM(F99:G99)</f>
        <v>2.6</v>
      </c>
      <c r="I99" s="208"/>
    </row>
    <row r="100" spans="1:8" ht="11.25" customHeight="1">
      <c r="A100" s="143"/>
      <c r="B100" s="380"/>
      <c r="C100" s="156" t="s">
        <v>20</v>
      </c>
      <c r="D100" s="154" t="s">
        <v>102</v>
      </c>
      <c r="E100" s="79">
        <v>0</v>
      </c>
      <c r="F100" s="281">
        <v>0</v>
      </c>
      <c r="G100" s="282">
        <v>2.6</v>
      </c>
      <c r="H100" s="283">
        <f>SUM(E100+G100)</f>
        <v>2.6</v>
      </c>
    </row>
    <row r="101" spans="1:8" ht="7.5" customHeight="1" thickBot="1">
      <c r="A101" s="204"/>
      <c r="B101" s="381"/>
      <c r="C101" s="205"/>
      <c r="D101" s="160"/>
      <c r="E101" s="335"/>
      <c r="F101" s="345"/>
      <c r="G101" s="346"/>
      <c r="H101" s="347"/>
    </row>
    <row r="102" spans="1:9" ht="12.75" customHeight="1">
      <c r="A102" s="382" t="s">
        <v>84</v>
      </c>
      <c r="B102" s="379">
        <v>3000</v>
      </c>
      <c r="C102" s="209" t="s">
        <v>13</v>
      </c>
      <c r="D102" s="152"/>
      <c r="E102" s="296">
        <v>0</v>
      </c>
      <c r="F102" s="297">
        <v>0</v>
      </c>
      <c r="G102" s="338">
        <f>SUM(G103+G107)</f>
        <v>265.94</v>
      </c>
      <c r="H102" s="338">
        <f>SUM(H103+H107)</f>
        <v>265.94</v>
      </c>
      <c r="I102" s="179"/>
    </row>
    <row r="103" spans="1:10" s="215" customFormat="1" ht="12" customHeight="1">
      <c r="A103" s="210"/>
      <c r="B103" s="211"/>
      <c r="C103" s="165" t="s">
        <v>24</v>
      </c>
      <c r="D103" s="212"/>
      <c r="E103" s="348">
        <f>SUM(E104:E109)</f>
        <v>0</v>
      </c>
      <c r="F103" s="349">
        <f>SUM(F104:F109)</f>
        <v>0</v>
      </c>
      <c r="G103" s="350">
        <f>SUM(G104:G105)</f>
        <v>176.24</v>
      </c>
      <c r="H103" s="350">
        <f>SUM(H104:H105)</f>
        <v>176.24</v>
      </c>
      <c r="I103" s="213"/>
      <c r="J103" s="214"/>
    </row>
    <row r="104" spans="1:10" s="215" customFormat="1" ht="12" customHeight="1">
      <c r="A104" s="210"/>
      <c r="B104" s="211"/>
      <c r="C104" s="83" t="s">
        <v>27</v>
      </c>
      <c r="D104" s="172">
        <v>60418451</v>
      </c>
      <c r="E104" s="77">
        <v>0</v>
      </c>
      <c r="F104" s="288">
        <v>0</v>
      </c>
      <c r="G104" s="312">
        <v>18.65</v>
      </c>
      <c r="H104" s="313">
        <v>18.65</v>
      </c>
      <c r="I104" s="213"/>
      <c r="J104" s="214"/>
    </row>
    <row r="105" spans="1:10" s="215" customFormat="1" ht="12" customHeight="1">
      <c r="A105" s="210"/>
      <c r="B105" s="211"/>
      <c r="C105" s="82" t="s">
        <v>28</v>
      </c>
      <c r="D105" s="172">
        <v>62540050</v>
      </c>
      <c r="E105" s="77">
        <v>0</v>
      </c>
      <c r="F105" s="288">
        <v>0</v>
      </c>
      <c r="G105" s="312">
        <v>157.59</v>
      </c>
      <c r="H105" s="313">
        <v>157.59</v>
      </c>
      <c r="I105" s="213"/>
      <c r="J105" s="214"/>
    </row>
    <row r="106" spans="1:10" s="215" customFormat="1" ht="12" customHeight="1">
      <c r="A106" s="210"/>
      <c r="B106" s="211"/>
      <c r="C106" s="216"/>
      <c r="D106" s="166"/>
      <c r="E106" s="293"/>
      <c r="F106" s="294"/>
      <c r="G106" s="351"/>
      <c r="H106" s="336"/>
      <c r="I106" s="213"/>
      <c r="J106" s="214"/>
    </row>
    <row r="107" spans="1:10" s="215" customFormat="1" ht="12" customHeight="1">
      <c r="A107" s="210"/>
      <c r="B107" s="211"/>
      <c r="C107" s="217" t="s">
        <v>62</v>
      </c>
      <c r="D107" s="166"/>
      <c r="E107" s="352">
        <f>SUM(E108)</f>
        <v>0</v>
      </c>
      <c r="F107" s="353">
        <f>SUM(F108)</f>
        <v>0</v>
      </c>
      <c r="G107" s="354">
        <f>SUM(G108)</f>
        <v>89.7</v>
      </c>
      <c r="H107" s="355">
        <f>SUM(F107:G107)</f>
        <v>89.7</v>
      </c>
      <c r="I107" s="213"/>
      <c r="J107" s="214"/>
    </row>
    <row r="108" spans="1:10" s="215" customFormat="1" ht="12" customHeight="1">
      <c r="A108" s="210"/>
      <c r="B108" s="211"/>
      <c r="C108" s="82" t="s">
        <v>60</v>
      </c>
      <c r="D108" s="218" t="s">
        <v>103</v>
      </c>
      <c r="E108" s="293">
        <v>0</v>
      </c>
      <c r="F108" s="294">
        <v>0</v>
      </c>
      <c r="G108" s="295">
        <v>89.7</v>
      </c>
      <c r="H108" s="336">
        <v>89.7</v>
      </c>
      <c r="I108" s="213"/>
      <c r="J108" s="214"/>
    </row>
    <row r="109" spans="1:10" s="215" customFormat="1" ht="12" customHeight="1" thickBot="1">
      <c r="A109" s="210"/>
      <c r="B109" s="211"/>
      <c r="C109" s="216"/>
      <c r="D109" s="166"/>
      <c r="E109" s="293"/>
      <c r="F109" s="294"/>
      <c r="G109" s="351"/>
      <c r="H109" s="336"/>
      <c r="I109" s="213"/>
      <c r="J109" s="214"/>
    </row>
    <row r="110" spans="1:8" ht="12" customHeight="1" thickBot="1">
      <c r="A110" s="429" t="s">
        <v>104</v>
      </c>
      <c r="B110" s="430"/>
      <c r="C110" s="431"/>
      <c r="D110" s="219"/>
      <c r="E110" s="356">
        <f>SUM(E88+E96+E102)</f>
        <v>0</v>
      </c>
      <c r="F110" s="357">
        <f>SUM(F88+F96+F102)</f>
        <v>0</v>
      </c>
      <c r="G110" s="358">
        <f>SUM(G88+G92+G96+G102)</f>
        <v>523.27</v>
      </c>
      <c r="H110" s="358">
        <f>SUM(F110:G110)</f>
        <v>523.27</v>
      </c>
    </row>
    <row r="111" spans="1:8" ht="13.5" thickBot="1">
      <c r="A111" s="378"/>
      <c r="B111" s="378"/>
      <c r="C111" s="378"/>
      <c r="E111" s="1"/>
      <c r="F111" s="1"/>
      <c r="G111" s="1"/>
      <c r="H111" s="1"/>
    </row>
    <row r="112" spans="1:8" ht="13.5" thickBot="1">
      <c r="A112" s="220" t="s">
        <v>105</v>
      </c>
      <c r="B112" s="221"/>
      <c r="C112" s="221"/>
      <c r="D112" s="222"/>
      <c r="E112" s="359">
        <f>SUM(E78+E110)</f>
        <v>0</v>
      </c>
      <c r="F112" s="360">
        <f>SUM(F78+F110)</f>
        <v>0</v>
      </c>
      <c r="G112" s="361">
        <f>SUM(G78+G110)</f>
        <v>2851.6699999999996</v>
      </c>
      <c r="H112" s="361">
        <f>SUM(H78+H110)</f>
        <v>2851.6699999999996</v>
      </c>
    </row>
    <row r="115" ht="12.75">
      <c r="G115" s="141"/>
    </row>
    <row r="117" ht="12.75">
      <c r="G117" s="141"/>
    </row>
    <row r="118" ht="12.75">
      <c r="G118" s="223"/>
    </row>
  </sheetData>
  <mergeCells count="21">
    <mergeCell ref="A110:C110"/>
    <mergeCell ref="G78:G79"/>
    <mergeCell ref="H78:H79"/>
    <mergeCell ref="A84:A86"/>
    <mergeCell ref="B84:B86"/>
    <mergeCell ref="E84:H84"/>
    <mergeCell ref="E85:F85"/>
    <mergeCell ref="G85:G86"/>
    <mergeCell ref="H85:H86"/>
    <mergeCell ref="A37:A77"/>
    <mergeCell ref="A78:C79"/>
    <mergeCell ref="E78:E79"/>
    <mergeCell ref="F78:F79"/>
    <mergeCell ref="G1:H1"/>
    <mergeCell ref="A8:A10"/>
    <mergeCell ref="B8:B10"/>
    <mergeCell ref="E8:H8"/>
    <mergeCell ref="E9:F9"/>
    <mergeCell ref="G9:G10"/>
    <mergeCell ref="H9:H10"/>
    <mergeCell ref="C8:C1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C1" sqref="C1"/>
    </sheetView>
  </sheetViews>
  <sheetFormatPr defaultColWidth="9.00390625" defaultRowHeight="12.75"/>
  <cols>
    <col min="1" max="1" width="68.125" style="0" customWidth="1"/>
    <col min="2" max="2" width="12.25390625" style="0" customWidth="1"/>
    <col min="3" max="3" width="44.875" style="0" customWidth="1"/>
  </cols>
  <sheetData>
    <row r="1" spans="3:9" ht="12.75">
      <c r="C1" s="2" t="s">
        <v>175</v>
      </c>
      <c r="F1" s="3"/>
      <c r="I1" s="3"/>
    </row>
    <row r="2" spans="3:9" ht="12.75">
      <c r="C2" s="2" t="s">
        <v>106</v>
      </c>
      <c r="F2" s="3"/>
      <c r="I2" s="3"/>
    </row>
    <row r="3" spans="1:3" ht="15.75">
      <c r="A3" s="397" t="s">
        <v>107</v>
      </c>
      <c r="B3" s="397"/>
      <c r="C3" s="397"/>
    </row>
    <row r="4" ht="13.5" thickBot="1"/>
    <row r="5" spans="1:3" ht="12.75">
      <c r="A5" s="447" t="s">
        <v>108</v>
      </c>
      <c r="B5" s="224" t="s">
        <v>109</v>
      </c>
      <c r="C5" s="449" t="s">
        <v>110</v>
      </c>
    </row>
    <row r="6" spans="1:3" ht="13.5" thickBot="1">
      <c r="A6" s="448"/>
      <c r="B6" s="225" t="s">
        <v>111</v>
      </c>
      <c r="C6" s="450"/>
    </row>
    <row r="7" spans="1:3" ht="12.75">
      <c r="A7" s="226" t="s">
        <v>112</v>
      </c>
      <c r="B7" s="362">
        <f>SUM(B8)</f>
        <v>1232.8</v>
      </c>
      <c r="C7" s="227" t="s">
        <v>13</v>
      </c>
    </row>
    <row r="8" spans="1:3" ht="25.5" customHeight="1">
      <c r="A8" s="443" t="s">
        <v>113</v>
      </c>
      <c r="B8" s="445">
        <v>1232.8</v>
      </c>
      <c r="C8" s="228" t="s">
        <v>165</v>
      </c>
    </row>
    <row r="9" spans="1:3" ht="22.5">
      <c r="A9" s="444"/>
      <c r="B9" s="446"/>
      <c r="C9" s="228" t="s">
        <v>166</v>
      </c>
    </row>
    <row r="10" spans="1:3" ht="13.5" thickBot="1">
      <c r="A10" s="251"/>
      <c r="B10" s="363"/>
      <c r="C10" s="258"/>
    </row>
    <row r="11" spans="1:3" ht="12.75">
      <c r="A11" s="230" t="s">
        <v>161</v>
      </c>
      <c r="B11" s="364">
        <f>SUM(B12:B14)</f>
        <v>17.5</v>
      </c>
      <c r="C11" s="259" t="s">
        <v>13</v>
      </c>
    </row>
    <row r="12" spans="1:3" ht="12.75">
      <c r="A12" s="157" t="s">
        <v>162</v>
      </c>
      <c r="B12" s="365">
        <v>16.5</v>
      </c>
      <c r="C12" s="228" t="s">
        <v>163</v>
      </c>
    </row>
    <row r="13" spans="1:3" ht="12.75">
      <c r="A13" s="157" t="s">
        <v>155</v>
      </c>
      <c r="B13" s="365">
        <v>1</v>
      </c>
      <c r="C13" s="228" t="s">
        <v>164</v>
      </c>
    </row>
    <row r="14" spans="1:3" ht="13.5" thickBot="1">
      <c r="A14" s="157"/>
      <c r="B14" s="365"/>
      <c r="C14" s="229"/>
    </row>
    <row r="15" spans="1:3" ht="12.75">
      <c r="A15" s="230" t="s">
        <v>114</v>
      </c>
      <c r="B15" s="364">
        <f>SUM(B16:B21)</f>
        <v>74.67</v>
      </c>
      <c r="C15" s="231" t="s">
        <v>13</v>
      </c>
    </row>
    <row r="16" spans="1:3" ht="12.75">
      <c r="A16" s="157" t="s">
        <v>115</v>
      </c>
      <c r="B16" s="365">
        <v>5.25</v>
      </c>
      <c r="C16" s="229" t="s">
        <v>167</v>
      </c>
    </row>
    <row r="17" spans="1:3" ht="12.75">
      <c r="A17" s="443" t="s">
        <v>116</v>
      </c>
      <c r="B17" s="445">
        <v>25.82</v>
      </c>
      <c r="C17" s="229" t="s">
        <v>168</v>
      </c>
    </row>
    <row r="18" spans="1:3" ht="12.75">
      <c r="A18" s="444"/>
      <c r="B18" s="446"/>
      <c r="C18" s="229" t="s">
        <v>169</v>
      </c>
    </row>
    <row r="19" spans="1:3" ht="12.75">
      <c r="A19" s="157" t="s">
        <v>117</v>
      </c>
      <c r="B19" s="365">
        <v>32.77</v>
      </c>
      <c r="C19" s="229" t="s">
        <v>170</v>
      </c>
    </row>
    <row r="20" spans="1:3" ht="12.75">
      <c r="A20" s="157" t="s">
        <v>118</v>
      </c>
      <c r="B20" s="375">
        <v>10.83</v>
      </c>
      <c r="C20" s="229" t="s">
        <v>174</v>
      </c>
    </row>
    <row r="21" spans="1:3" ht="13.5" thickBot="1">
      <c r="A21" s="157"/>
      <c r="B21" s="365"/>
      <c r="C21" s="229"/>
    </row>
    <row r="22" spans="1:5" ht="12.75">
      <c r="A22" s="230" t="s">
        <v>119</v>
      </c>
      <c r="B22" s="366">
        <f>SUM(B23:B27)</f>
        <v>188.24</v>
      </c>
      <c r="C22" s="231" t="s">
        <v>13</v>
      </c>
      <c r="E22" s="208"/>
    </row>
    <row r="23" spans="1:5" ht="12.75">
      <c r="A23" s="82" t="s">
        <v>171</v>
      </c>
      <c r="B23" s="367">
        <v>161.34</v>
      </c>
      <c r="C23" s="229" t="s">
        <v>172</v>
      </c>
      <c r="E23" s="208"/>
    </row>
    <row r="24" spans="1:3" ht="12.75">
      <c r="A24" s="157" t="s">
        <v>152</v>
      </c>
      <c r="B24" s="365">
        <v>21.3</v>
      </c>
      <c r="C24" s="229" t="s">
        <v>172</v>
      </c>
    </row>
    <row r="25" spans="1:3" ht="12.75">
      <c r="A25" s="157" t="s">
        <v>18</v>
      </c>
      <c r="B25" s="375">
        <v>3</v>
      </c>
      <c r="C25" s="229" t="s">
        <v>172</v>
      </c>
    </row>
    <row r="26" spans="1:3" ht="12.75">
      <c r="A26" s="232" t="s">
        <v>120</v>
      </c>
      <c r="B26" s="368">
        <v>2.6</v>
      </c>
      <c r="C26" s="228" t="s">
        <v>173</v>
      </c>
    </row>
    <row r="27" spans="1:5" ht="13.5" thickBot="1">
      <c r="A27" s="233"/>
      <c r="B27" s="369"/>
      <c r="C27" s="234"/>
      <c r="E27" s="141"/>
    </row>
    <row r="28" spans="1:3" ht="12.75">
      <c r="A28" s="226" t="s">
        <v>121</v>
      </c>
      <c r="B28" s="364">
        <f>SUM(B29:B59)</f>
        <v>1338.4599999999998</v>
      </c>
      <c r="C28" s="235"/>
    </row>
    <row r="29" spans="1:3" s="1" customFormat="1" ht="13.5" customHeight="1">
      <c r="A29" s="83" t="s">
        <v>22</v>
      </c>
      <c r="B29" s="370">
        <v>6.76</v>
      </c>
      <c r="C29" s="202" t="s">
        <v>122</v>
      </c>
    </row>
    <row r="30" spans="1:3" s="1" customFormat="1" ht="13.5" customHeight="1">
      <c r="A30" s="236" t="s">
        <v>50</v>
      </c>
      <c r="B30" s="370">
        <v>8.38</v>
      </c>
      <c r="C30" s="202" t="s">
        <v>122</v>
      </c>
    </row>
    <row r="31" spans="1:3" s="1" customFormat="1" ht="12.75" customHeight="1">
      <c r="A31" s="237" t="s">
        <v>23</v>
      </c>
      <c r="B31" s="370">
        <v>0.68</v>
      </c>
      <c r="C31" s="202" t="s">
        <v>122</v>
      </c>
    </row>
    <row r="32" spans="1:3" s="1" customFormat="1" ht="12" customHeight="1">
      <c r="A32" s="83" t="s">
        <v>51</v>
      </c>
      <c r="B32" s="371">
        <v>2.58</v>
      </c>
      <c r="C32" s="202" t="s">
        <v>123</v>
      </c>
    </row>
    <row r="33" spans="1:3" s="1" customFormat="1" ht="14.25" customHeight="1">
      <c r="A33" s="83" t="s">
        <v>25</v>
      </c>
      <c r="B33" s="370">
        <v>15.02</v>
      </c>
      <c r="C33" s="238" t="s">
        <v>124</v>
      </c>
    </row>
    <row r="34" spans="1:3" s="1" customFormat="1" ht="14.25" customHeight="1">
      <c r="A34" s="83" t="s">
        <v>52</v>
      </c>
      <c r="B34" s="371">
        <v>0.5</v>
      </c>
      <c r="C34" s="202" t="s">
        <v>125</v>
      </c>
    </row>
    <row r="35" spans="1:3" s="1" customFormat="1" ht="14.25" customHeight="1">
      <c r="A35" s="175" t="s">
        <v>53</v>
      </c>
      <c r="B35" s="370">
        <v>29.81</v>
      </c>
      <c r="C35" s="202" t="s">
        <v>126</v>
      </c>
    </row>
    <row r="36" spans="1:3" s="1" customFormat="1" ht="14.25" customHeight="1">
      <c r="A36" s="82" t="s">
        <v>28</v>
      </c>
      <c r="B36" s="370">
        <v>157.59</v>
      </c>
      <c r="C36" s="202" t="s">
        <v>127</v>
      </c>
    </row>
    <row r="37" spans="1:3" s="1" customFormat="1" ht="14.25" customHeight="1">
      <c r="A37" s="176" t="s">
        <v>54</v>
      </c>
      <c r="B37" s="370">
        <v>8.74</v>
      </c>
      <c r="C37" s="202" t="s">
        <v>128</v>
      </c>
    </row>
    <row r="38" spans="1:3" s="1" customFormat="1" ht="12.75">
      <c r="A38" s="83" t="s">
        <v>27</v>
      </c>
      <c r="B38" s="370">
        <v>18.65</v>
      </c>
      <c r="C38" s="202" t="s">
        <v>129</v>
      </c>
    </row>
    <row r="39" spans="1:3" s="1" customFormat="1" ht="13.5" customHeight="1">
      <c r="A39" s="157" t="s">
        <v>43</v>
      </c>
      <c r="B39" s="370">
        <v>4.97</v>
      </c>
      <c r="C39" s="202" t="s">
        <v>130</v>
      </c>
    </row>
    <row r="40" spans="1:3" s="1" customFormat="1" ht="12.75" customHeight="1">
      <c r="A40" s="83" t="s">
        <v>26</v>
      </c>
      <c r="B40" s="370">
        <v>3.44</v>
      </c>
      <c r="C40" s="391" t="s">
        <v>131</v>
      </c>
    </row>
    <row r="41" spans="1:3" s="1" customFormat="1" ht="11.25" customHeight="1">
      <c r="A41" s="81" t="s">
        <v>42</v>
      </c>
      <c r="B41" s="370">
        <v>52.82</v>
      </c>
      <c r="C41" s="202" t="s">
        <v>132</v>
      </c>
    </row>
    <row r="42" spans="1:3" s="1" customFormat="1" ht="12.75" customHeight="1">
      <c r="A42" s="82" t="s">
        <v>37</v>
      </c>
      <c r="B42" s="370">
        <v>98.3</v>
      </c>
      <c r="C42" s="391" t="s">
        <v>131</v>
      </c>
    </row>
    <row r="43" spans="1:3" s="1" customFormat="1" ht="12.75">
      <c r="A43" s="83" t="s">
        <v>30</v>
      </c>
      <c r="B43" s="370">
        <v>7.07</v>
      </c>
      <c r="C43" s="202" t="s">
        <v>133</v>
      </c>
    </row>
    <row r="44" spans="1:3" s="1" customFormat="1" ht="12.75">
      <c r="A44" s="83" t="s">
        <v>31</v>
      </c>
      <c r="B44" s="370">
        <v>9.13</v>
      </c>
      <c r="C44" s="202" t="s">
        <v>134</v>
      </c>
    </row>
    <row r="45" spans="1:3" s="1" customFormat="1" ht="12.75">
      <c r="A45" s="84" t="s">
        <v>32</v>
      </c>
      <c r="B45" s="370">
        <v>10.1</v>
      </c>
      <c r="C45" s="202" t="s">
        <v>122</v>
      </c>
    </row>
    <row r="46" spans="1:3" ht="12.75">
      <c r="A46" s="83" t="s">
        <v>33</v>
      </c>
      <c r="B46" s="370">
        <v>440.93</v>
      </c>
      <c r="C46" s="239" t="s">
        <v>135</v>
      </c>
    </row>
    <row r="47" spans="1:3" s="1" customFormat="1" ht="12.75">
      <c r="A47" s="83" t="s">
        <v>34</v>
      </c>
      <c r="B47" s="370">
        <v>15.04</v>
      </c>
      <c r="C47" s="202" t="s">
        <v>136</v>
      </c>
    </row>
    <row r="48" spans="1:3" s="1" customFormat="1" ht="12.75">
      <c r="A48" s="83" t="s">
        <v>35</v>
      </c>
      <c r="B48" s="370">
        <v>3.29</v>
      </c>
      <c r="C48" s="202" t="s">
        <v>137</v>
      </c>
    </row>
    <row r="49" spans="1:3" s="1" customFormat="1" ht="12.75">
      <c r="A49" s="82" t="s">
        <v>41</v>
      </c>
      <c r="B49" s="370">
        <v>8.03</v>
      </c>
      <c r="C49" s="240" t="s">
        <v>138</v>
      </c>
    </row>
    <row r="50" spans="1:3" s="1" customFormat="1" ht="12.75">
      <c r="A50" s="129" t="s">
        <v>63</v>
      </c>
      <c r="B50" s="370">
        <v>17.42</v>
      </c>
      <c r="C50" s="240" t="s">
        <v>139</v>
      </c>
    </row>
    <row r="51" spans="1:3" s="1" customFormat="1" ht="12.75">
      <c r="A51" s="82" t="s">
        <v>36</v>
      </c>
      <c r="B51" s="370">
        <v>52.04</v>
      </c>
      <c r="C51" s="391" t="s">
        <v>131</v>
      </c>
    </row>
    <row r="52" spans="1:3" s="1" customFormat="1" ht="12.75">
      <c r="A52" s="85" t="s">
        <v>55</v>
      </c>
      <c r="B52" s="370">
        <v>0.47</v>
      </c>
      <c r="C52" s="240" t="s">
        <v>122</v>
      </c>
    </row>
    <row r="53" spans="1:3" s="1" customFormat="1" ht="12.75">
      <c r="A53" s="86" t="s">
        <v>56</v>
      </c>
      <c r="B53" s="370">
        <v>23</v>
      </c>
      <c r="C53" s="240" t="s">
        <v>122</v>
      </c>
    </row>
    <row r="54" spans="1:3" s="1" customFormat="1" ht="12.75">
      <c r="A54" s="86" t="s">
        <v>57</v>
      </c>
      <c r="B54" s="370">
        <v>43.14</v>
      </c>
      <c r="C54" s="391" t="s">
        <v>131</v>
      </c>
    </row>
    <row r="55" spans="1:3" s="1" customFormat="1" ht="12.75">
      <c r="A55" s="157" t="s">
        <v>39</v>
      </c>
      <c r="B55" s="370">
        <v>202.07</v>
      </c>
      <c r="C55" s="240" t="s">
        <v>140</v>
      </c>
    </row>
    <row r="56" spans="1:3" s="1" customFormat="1" ht="12.75">
      <c r="A56" s="83" t="s">
        <v>58</v>
      </c>
      <c r="B56" s="370">
        <v>0.18</v>
      </c>
      <c r="C56" s="391" t="s">
        <v>141</v>
      </c>
    </row>
    <row r="57" spans="1:3" ht="12" customHeight="1">
      <c r="A57" s="157" t="s">
        <v>94</v>
      </c>
      <c r="B57" s="370">
        <v>7.61</v>
      </c>
      <c r="C57" s="240" t="s">
        <v>142</v>
      </c>
    </row>
    <row r="58" spans="1:3" s="1" customFormat="1" ht="12.75">
      <c r="A58" s="83" t="s">
        <v>59</v>
      </c>
      <c r="B58" s="370">
        <v>1</v>
      </c>
      <c r="C58" s="240" t="s">
        <v>122</v>
      </c>
    </row>
    <row r="59" spans="1:3" ht="12.75">
      <c r="A59" s="82" t="s">
        <v>60</v>
      </c>
      <c r="B59" s="370">
        <v>89.7</v>
      </c>
      <c r="C59" s="240" t="s">
        <v>143</v>
      </c>
    </row>
    <row r="60" spans="1:3" ht="13.5" thickBot="1">
      <c r="A60" s="84"/>
      <c r="B60" s="372"/>
      <c r="C60" s="241"/>
    </row>
    <row r="61" spans="1:3" ht="13.5" thickBot="1">
      <c r="A61" s="242" t="s">
        <v>144</v>
      </c>
      <c r="B61" s="373">
        <f>SUM(B7+B11+B15+B22+B28)</f>
        <v>2851.67</v>
      </c>
      <c r="C61" s="243" t="s">
        <v>13</v>
      </c>
    </row>
    <row r="65" ht="12.75">
      <c r="C65" s="244"/>
    </row>
  </sheetData>
  <mergeCells count="7">
    <mergeCell ref="A17:A18"/>
    <mergeCell ref="B17:B18"/>
    <mergeCell ref="A3:C3"/>
    <mergeCell ref="A5:A6"/>
    <mergeCell ref="C5:C6"/>
    <mergeCell ref="B8:B9"/>
    <mergeCell ref="A8:A9"/>
  </mergeCells>
  <printOptions/>
  <pageMargins left="0.75" right="0.75" top="1" bottom="1" header="0.4921259845" footer="0.492125984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chrastova</cp:lastModifiedBy>
  <cp:lastPrinted>2008-08-21T09:02:48Z</cp:lastPrinted>
  <dcterms:created xsi:type="dcterms:W3CDTF">2007-07-12T08:19:05Z</dcterms:created>
  <dcterms:modified xsi:type="dcterms:W3CDTF">2008-09-11T07:06:38Z</dcterms:modified>
  <cp:category/>
  <cp:version/>
  <cp:contentType/>
  <cp:contentStatus/>
</cp:coreProperties>
</file>