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JI - návrh" sheetId="1" r:id="rId1"/>
  </sheets>
  <definedNames/>
  <calcPr fullCalcOnLoad="1"/>
</workbook>
</file>

<file path=xl/sharedStrings.xml><?xml version="1.0" encoding="utf-8"?>
<sst xmlns="http://schemas.openxmlformats.org/spreadsheetml/2006/main" count="104" uniqueCount="91">
  <si>
    <t>Nemocnice Jihlava, příspěvková organizace</t>
  </si>
  <si>
    <t>Movitý majetek</t>
  </si>
  <si>
    <t xml:space="preserve">Nájemné                       </t>
  </si>
  <si>
    <t>00051</t>
  </si>
  <si>
    <t xml:space="preserve">Kápitálové výdaje             </t>
  </si>
  <si>
    <t>00054</t>
  </si>
  <si>
    <t xml:space="preserve">Dary                          </t>
  </si>
  <si>
    <t>88888</t>
  </si>
  <si>
    <t>Převed. prostředky a vl.zdroje</t>
  </si>
  <si>
    <t>99999</t>
  </si>
  <si>
    <t>Celkem bez prostředků z investičního fondu</t>
  </si>
  <si>
    <t>položka 6351</t>
  </si>
  <si>
    <t>Automatická myčka endoskopů</t>
  </si>
  <si>
    <t>Bronchofiberoskop</t>
  </si>
  <si>
    <t>Bronchoskop (TRN)</t>
  </si>
  <si>
    <t>Bruska na paty</t>
  </si>
  <si>
    <t>CPAP (PED)</t>
  </si>
  <si>
    <t>Cytoskop (UROL)</t>
  </si>
  <si>
    <t>Digitalizace FOMEI-II.etapa</t>
  </si>
  <si>
    <t>EKG (ODN)</t>
  </si>
  <si>
    <t>Hemodialyzační přístroj (12 ks)</t>
  </si>
  <si>
    <t>Hysteroresektoskop</t>
  </si>
  <si>
    <t>Instrumentárium pro poranění ruky</t>
  </si>
  <si>
    <t>Kardio - Cordial MicroEr</t>
  </si>
  <si>
    <t>Kardio - EKG</t>
  </si>
  <si>
    <t>Kardio - EKG 3 ks</t>
  </si>
  <si>
    <t>Kardio - bedside monitor</t>
  </si>
  <si>
    <t>Kardio - defibrilátor</t>
  </si>
  <si>
    <t>Kardio - měření koagulace</t>
  </si>
  <si>
    <t>Kardio - reverzní osmóza</t>
  </si>
  <si>
    <t>Kardio - telemetrie</t>
  </si>
  <si>
    <t>Klinický audiometr</t>
  </si>
  <si>
    <t>Koagulační analyzátor (HTO) obměna</t>
  </si>
  <si>
    <t>Kolposkop (GYN)</t>
  </si>
  <si>
    <t>Kombinovaný terapeutický přístroj</t>
  </si>
  <si>
    <t>Křeslo na pedikůru</t>
  </si>
  <si>
    <t>Magnetická rezonance</t>
  </si>
  <si>
    <t>Monitory (jednodenní chirurgie)</t>
  </si>
  <si>
    <t>Motodlaha-koleno, rameno 3 ks</t>
  </si>
  <si>
    <t>Motomed ODN</t>
  </si>
  <si>
    <t>Operační stůl (COS)</t>
  </si>
  <si>
    <t>Optika (COS)</t>
  </si>
  <si>
    <t>Peněžní automat 2 ks</t>
  </si>
  <si>
    <t>Prohlížecí stanice</t>
  </si>
  <si>
    <t>Projekt a stavební úpravy související s přestěhován.ONM</t>
  </si>
  <si>
    <t>Resuscitační lůžko s přist. 1 ks</t>
  </si>
  <si>
    <t>Rezerva na nepředvídané havárie</t>
  </si>
  <si>
    <t>Router</t>
  </si>
  <si>
    <t>Rozšíření VM ware (IT)</t>
  </si>
  <si>
    <t>SPECT kamera (ONM)</t>
  </si>
  <si>
    <t>SQL server</t>
  </si>
  <si>
    <t>Shaver (ORL)</t>
  </si>
  <si>
    <t>UPS na JIP</t>
  </si>
  <si>
    <t>UV zářič-palmaplantární</t>
  </si>
  <si>
    <t>Ultrazvuk (GYN)</t>
  </si>
  <si>
    <t>Ultrazvuk (NEU)</t>
  </si>
  <si>
    <t>Ultrazvuk (PED)</t>
  </si>
  <si>
    <t>Univerzální sklopná stěna</t>
  </si>
  <si>
    <t>Unuator</t>
  </si>
  <si>
    <t>Urodynamická jednotka</t>
  </si>
  <si>
    <t>Ventilátor 2 ks</t>
  </si>
  <si>
    <t>Videokolonoskop</t>
  </si>
  <si>
    <t>Vrtačky 3 ks (COS)</t>
  </si>
  <si>
    <t>Vybavení kardiocentra(defibrilátor,telemetr,EKG)</t>
  </si>
  <si>
    <t>Výměna vybavení kuchyně</t>
  </si>
  <si>
    <t>Úprava NIS</t>
  </si>
  <si>
    <t>CELKEM strojní investice - movitý majetek</t>
  </si>
  <si>
    <t>Nemovitý majetek</t>
  </si>
  <si>
    <t>Projektová dokumentace SPECT/CT</t>
  </si>
  <si>
    <t>Projektová dokumentace magnetická rezonance</t>
  </si>
  <si>
    <t>Projektová dokumentace-multioborová JIP</t>
  </si>
  <si>
    <t>Projektová dokumnetace lineární urychlovač</t>
  </si>
  <si>
    <t>Přeložení kabelu</t>
  </si>
  <si>
    <t>Rekonstrukce porodních sálů</t>
  </si>
  <si>
    <t>Stavební úpravy SPECT</t>
  </si>
  <si>
    <t>Vzduchotechnika (lékárna)</t>
  </si>
  <si>
    <t>CELKEM stavební investice - nemovitý majetek</t>
  </si>
  <si>
    <t>CELKEM INVESTICE</t>
  </si>
  <si>
    <t>počet stran: 2</t>
  </si>
  <si>
    <t>I. Návrh na změnu investičního plánu</t>
  </si>
  <si>
    <t>II. Návrh na rozpočtové opatření</t>
  </si>
  <si>
    <t>§ 3522</t>
  </si>
  <si>
    <t>celkem změna</t>
  </si>
  <si>
    <t>položka 5331, UZ 00051</t>
  </si>
  <si>
    <t>položka 6351, UZ 00051</t>
  </si>
  <si>
    <t xml:space="preserve">před změnou </t>
  </si>
  <si>
    <t>návrh na změnu</t>
  </si>
  <si>
    <t>po navrhované změně</t>
  </si>
  <si>
    <t>v tis. Kč</t>
  </si>
  <si>
    <t>v Kč</t>
  </si>
  <si>
    <t>RK-22-2008-85,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</si>
</sst>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 CE"/>
      <family val="0"/>
    </font>
    <font>
      <sz val="8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strike/>
      <sz val="8"/>
      <name val="Arial CE"/>
      <family val="2"/>
    </font>
    <font>
      <b/>
      <strike/>
      <sz val="8"/>
      <name val="Arial CE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dotted"/>
    </border>
    <border>
      <left style="thin"/>
      <right style="thin"/>
      <top style="dotted"/>
      <bottom style="thin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thin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thin"/>
      <bottom style="dotted"/>
    </border>
    <border>
      <left style="medium"/>
      <right style="medium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 style="thin"/>
      <top style="medium"/>
      <bottom style="medium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3" fillId="2" borderId="1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/>
    </xf>
    <xf numFmtId="4" fontId="1" fillId="0" borderId="8" xfId="0" applyNumberFormat="1" applyFont="1" applyBorder="1" applyAlignment="1">
      <alignment vertical="center"/>
    </xf>
    <xf numFmtId="4" fontId="1" fillId="0" borderId="9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1" fillId="0" borderId="11" xfId="0" applyNumberFormat="1" applyFont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1" fillId="0" borderId="14" xfId="0" applyNumberFormat="1" applyFont="1" applyBorder="1" applyAlignment="1">
      <alignment vertical="center"/>
    </xf>
    <xf numFmtId="4" fontId="4" fillId="0" borderId="14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1" fillId="0" borderId="16" xfId="0" applyNumberFormat="1" applyFont="1" applyBorder="1" applyAlignment="1">
      <alignment vertical="center"/>
    </xf>
    <xf numFmtId="4" fontId="5" fillId="0" borderId="15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3" fillId="2" borderId="17" xfId="0" applyNumberFormat="1" applyFont="1" applyFill="1" applyBorder="1" applyAlignment="1">
      <alignment vertical="center"/>
    </xf>
    <xf numFmtId="4" fontId="1" fillId="0" borderId="18" xfId="0" applyNumberFormat="1" applyFont="1" applyBorder="1" applyAlignment="1">
      <alignment vertical="center"/>
    </xf>
    <xf numFmtId="4" fontId="1" fillId="0" borderId="19" xfId="0" applyNumberFormat="1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4" fontId="3" fillId="0" borderId="20" xfId="0" applyNumberFormat="1" applyFont="1" applyBorder="1" applyAlignment="1">
      <alignment vertical="center"/>
    </xf>
    <xf numFmtId="4" fontId="3" fillId="2" borderId="21" xfId="0" applyNumberFormat="1" applyFont="1" applyFill="1" applyBorder="1" applyAlignment="1">
      <alignment vertical="center"/>
    </xf>
    <xf numFmtId="4" fontId="1" fillId="0" borderId="0" xfId="0" applyNumberFormat="1" applyFont="1" applyAlignment="1">
      <alignment vertical="center"/>
    </xf>
    <xf numFmtId="49" fontId="5" fillId="2" borderId="1" xfId="0" applyNumberFormat="1" applyFont="1" applyFill="1" applyBorder="1" applyAlignment="1">
      <alignment vertical="center"/>
    </xf>
    <xf numFmtId="4" fontId="5" fillId="2" borderId="1" xfId="0" applyNumberFormat="1" applyFont="1" applyFill="1" applyBorder="1" applyAlignment="1">
      <alignment vertical="center"/>
    </xf>
    <xf numFmtId="4" fontId="5" fillId="2" borderId="21" xfId="0" applyNumberFormat="1" applyFont="1" applyFill="1" applyBorder="1" applyAlignment="1">
      <alignment vertical="center"/>
    </xf>
    <xf numFmtId="4" fontId="5" fillId="2" borderId="17" xfId="0" applyNumberFormat="1" applyFont="1" applyFill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1" fillId="0" borderId="22" xfId="0" applyFont="1" applyBorder="1" applyAlignment="1">
      <alignment vertical="center" wrapText="1"/>
    </xf>
    <xf numFmtId="4" fontId="1" fillId="0" borderId="23" xfId="0" applyNumberFormat="1" applyFont="1" applyBorder="1" applyAlignment="1">
      <alignment vertical="center" wrapText="1"/>
    </xf>
    <xf numFmtId="4" fontId="1" fillId="0" borderId="24" xfId="0" applyNumberFormat="1" applyFont="1" applyBorder="1" applyAlignment="1">
      <alignment vertical="center" wrapText="1"/>
    </xf>
    <xf numFmtId="0" fontId="3" fillId="2" borderId="25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vertical="center" wrapText="1"/>
    </xf>
    <xf numFmtId="4" fontId="1" fillId="0" borderId="28" xfId="0" applyNumberFormat="1" applyFont="1" applyBorder="1" applyAlignment="1">
      <alignment vertical="center" wrapText="1"/>
    </xf>
    <xf numFmtId="4" fontId="1" fillId="0" borderId="29" xfId="0" applyNumberFormat="1" applyFont="1" applyBorder="1" applyAlignment="1">
      <alignment vertical="center" wrapText="1"/>
    </xf>
    <xf numFmtId="0" fontId="3" fillId="2" borderId="25" xfId="0" applyFont="1" applyFill="1" applyBorder="1" applyAlignment="1">
      <alignment vertical="center" wrapText="1"/>
    </xf>
    <xf numFmtId="4" fontId="3" fillId="2" borderId="17" xfId="0" applyNumberFormat="1" applyFont="1" applyFill="1" applyBorder="1" applyAlignment="1">
      <alignment vertical="center" wrapText="1"/>
    </xf>
    <xf numFmtId="4" fontId="3" fillId="2" borderId="26" xfId="0" applyNumberFormat="1" applyFont="1" applyFill="1" applyBorder="1" applyAlignment="1">
      <alignment vertical="center" wrapText="1"/>
    </xf>
    <xf numFmtId="4" fontId="3" fillId="0" borderId="30" xfId="0" applyNumberFormat="1" applyFont="1" applyBorder="1" applyAlignment="1">
      <alignment vertical="center"/>
    </xf>
    <xf numFmtId="4" fontId="3" fillId="0" borderId="31" xfId="0" applyNumberFormat="1" applyFont="1" applyBorder="1" applyAlignment="1">
      <alignment vertical="center"/>
    </xf>
    <xf numFmtId="49" fontId="3" fillId="0" borderId="30" xfId="0" applyNumberFormat="1" applyFont="1" applyBorder="1" applyAlignment="1">
      <alignment vertical="center"/>
    </xf>
    <xf numFmtId="49" fontId="3" fillId="0" borderId="31" xfId="0" applyNumberFormat="1" applyFont="1" applyBorder="1" applyAlignment="1">
      <alignment vertical="center"/>
    </xf>
    <xf numFmtId="49" fontId="3" fillId="0" borderId="32" xfId="0" applyNumberFormat="1" applyFont="1" applyBorder="1" applyAlignment="1">
      <alignment vertical="center"/>
    </xf>
    <xf numFmtId="4" fontId="1" fillId="0" borderId="28" xfId="0" applyNumberFormat="1" applyFont="1" applyBorder="1" applyAlignment="1">
      <alignment vertical="center"/>
    </xf>
    <xf numFmtId="4" fontId="1" fillId="0" borderId="23" xfId="0" applyNumberFormat="1" applyFont="1" applyBorder="1" applyAlignment="1">
      <alignment vertical="center"/>
    </xf>
    <xf numFmtId="4" fontId="1" fillId="0" borderId="33" xfId="0" applyNumberFormat="1" applyFont="1" applyBorder="1" applyAlignment="1">
      <alignment vertical="center"/>
    </xf>
    <xf numFmtId="4" fontId="1" fillId="0" borderId="34" xfId="0" applyNumberFormat="1" applyFont="1" applyBorder="1" applyAlignment="1">
      <alignment vertical="center"/>
    </xf>
    <xf numFmtId="4" fontId="1" fillId="0" borderId="30" xfId="0" applyNumberFormat="1" applyFont="1" applyBorder="1" applyAlignment="1">
      <alignment vertical="center"/>
    </xf>
    <xf numFmtId="4" fontId="1" fillId="0" borderId="31" xfId="0" applyNumberFormat="1" applyFont="1" applyBorder="1" applyAlignment="1">
      <alignment vertical="center"/>
    </xf>
    <xf numFmtId="49" fontId="3" fillId="2" borderId="35" xfId="0" applyNumberFormat="1" applyFont="1" applyFill="1" applyBorder="1" applyAlignment="1">
      <alignment vertical="center"/>
    </xf>
    <xf numFmtId="49" fontId="3" fillId="2" borderId="36" xfId="0" applyNumberFormat="1" applyFont="1" applyFill="1" applyBorder="1" applyAlignment="1">
      <alignment vertical="center"/>
    </xf>
    <xf numFmtId="49" fontId="3" fillId="0" borderId="35" xfId="0" applyNumberFormat="1" applyFont="1" applyBorder="1" applyAlignment="1">
      <alignment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5"/>
  <sheetViews>
    <sheetView tabSelected="1" workbookViewId="0" topLeftCell="A1">
      <selection activeCell="E1" sqref="E1"/>
    </sheetView>
  </sheetViews>
  <sheetFormatPr defaultColWidth="9.00390625" defaultRowHeight="21.75" customHeight="1"/>
  <cols>
    <col min="1" max="1" width="40.75390625" style="1" customWidth="1"/>
    <col min="2" max="6" width="12.75390625" style="1" customWidth="1"/>
    <col min="7" max="8" width="9.125" style="1" customWidth="1"/>
    <col min="9" max="9" width="12.75390625" style="1" customWidth="1"/>
    <col min="10" max="16384" width="9.125" style="1" customWidth="1"/>
  </cols>
  <sheetData>
    <row r="1" spans="1:5" ht="21.75" customHeight="1">
      <c r="A1" s="2" t="s">
        <v>0</v>
      </c>
      <c r="E1" s="2" t="s">
        <v>90</v>
      </c>
    </row>
    <row r="2" spans="1:5" ht="21.75" customHeight="1">
      <c r="A2" s="2" t="s">
        <v>79</v>
      </c>
      <c r="E2" s="2" t="s">
        <v>78</v>
      </c>
    </row>
    <row r="3" spans="1:6" ht="21.75" customHeight="1" thickBot="1">
      <c r="A3" s="3"/>
      <c r="F3" s="38" t="s">
        <v>89</v>
      </c>
    </row>
    <row r="4" spans="1:6" ht="49.5" customHeight="1">
      <c r="A4" s="63" t="s">
        <v>1</v>
      </c>
      <c r="B4" s="7" t="s">
        <v>8</v>
      </c>
      <c r="C4" s="9" t="s">
        <v>6</v>
      </c>
      <c r="D4" s="5" t="s">
        <v>2</v>
      </c>
      <c r="E4" s="5" t="s">
        <v>4</v>
      </c>
      <c r="F4" s="7" t="s">
        <v>10</v>
      </c>
    </row>
    <row r="5" spans="1:6" ht="21.75" customHeight="1" thickBot="1">
      <c r="A5" s="64"/>
      <c r="B5" s="8" t="s">
        <v>9</v>
      </c>
      <c r="C5" s="10" t="s">
        <v>7</v>
      </c>
      <c r="D5" s="6" t="s">
        <v>3</v>
      </c>
      <c r="E5" s="6" t="s">
        <v>5</v>
      </c>
      <c r="F5" s="8" t="s">
        <v>11</v>
      </c>
    </row>
    <row r="6" spans="1:6" ht="10.5" customHeight="1">
      <c r="A6" s="65" t="s">
        <v>12</v>
      </c>
      <c r="B6" s="14"/>
      <c r="C6" s="16"/>
      <c r="D6" s="13">
        <v>450000</v>
      </c>
      <c r="E6" s="11"/>
      <c r="F6" s="19">
        <v>450000</v>
      </c>
    </row>
    <row r="7" spans="1:6" ht="10.5" customHeight="1">
      <c r="A7" s="55"/>
      <c r="B7" s="15"/>
      <c r="C7" s="17"/>
      <c r="D7" s="12">
        <v>0</v>
      </c>
      <c r="E7" s="12"/>
      <c r="F7" s="18">
        <v>0</v>
      </c>
    </row>
    <row r="8" spans="1:6" ht="10.5" customHeight="1">
      <c r="A8" s="54" t="s">
        <v>13</v>
      </c>
      <c r="B8" s="22"/>
      <c r="C8" s="23"/>
      <c r="D8" s="21">
        <v>0</v>
      </c>
      <c r="E8" s="20"/>
      <c r="F8" s="24">
        <v>0</v>
      </c>
    </row>
    <row r="9" spans="1:6" ht="10.5" customHeight="1">
      <c r="A9" s="55"/>
      <c r="B9" s="15"/>
      <c r="C9" s="17"/>
      <c r="D9" s="12">
        <v>450000</v>
      </c>
      <c r="E9" s="12"/>
      <c r="F9" s="18">
        <v>450000</v>
      </c>
    </row>
    <row r="10" spans="1:6" ht="10.5" customHeight="1">
      <c r="A10" s="54" t="s">
        <v>14</v>
      </c>
      <c r="B10" s="25">
        <v>0</v>
      </c>
      <c r="C10" s="23"/>
      <c r="D10" s="21">
        <v>400000</v>
      </c>
      <c r="E10" s="20"/>
      <c r="F10" s="24">
        <v>400000</v>
      </c>
    </row>
    <row r="11" spans="1:6" ht="10.5" customHeight="1">
      <c r="A11" s="55"/>
      <c r="B11" s="15">
        <v>400000</v>
      </c>
      <c r="C11" s="17"/>
      <c r="D11" s="12">
        <v>0</v>
      </c>
      <c r="E11" s="12"/>
      <c r="F11" s="18">
        <v>0</v>
      </c>
    </row>
    <row r="12" spans="1:6" ht="10.5" customHeight="1">
      <c r="A12" s="54" t="s">
        <v>15</v>
      </c>
      <c r="B12" s="25">
        <v>0</v>
      </c>
      <c r="C12" s="23"/>
      <c r="D12" s="20"/>
      <c r="E12" s="20"/>
      <c r="F12" s="24"/>
    </row>
    <row r="13" spans="1:6" ht="10.5" customHeight="1">
      <c r="A13" s="55"/>
      <c r="B13" s="15">
        <v>45000</v>
      </c>
      <c r="C13" s="17"/>
      <c r="D13" s="12"/>
      <c r="E13" s="12"/>
      <c r="F13" s="18"/>
    </row>
    <row r="14" spans="1:6" ht="10.5" customHeight="1">
      <c r="A14" s="54" t="s">
        <v>16</v>
      </c>
      <c r="B14" s="25">
        <v>0</v>
      </c>
      <c r="C14" s="23"/>
      <c r="D14" s="20"/>
      <c r="E14" s="20"/>
      <c r="F14" s="24"/>
    </row>
    <row r="15" spans="1:6" ht="10.5" customHeight="1">
      <c r="A15" s="55"/>
      <c r="B15" s="15">
        <v>150000</v>
      </c>
      <c r="C15" s="17"/>
      <c r="D15" s="12"/>
      <c r="E15" s="12"/>
      <c r="F15" s="18"/>
    </row>
    <row r="16" spans="1:6" ht="10.5" customHeight="1">
      <c r="A16" s="54" t="s">
        <v>17</v>
      </c>
      <c r="B16" s="22"/>
      <c r="C16" s="23"/>
      <c r="D16" s="21">
        <v>0</v>
      </c>
      <c r="E16" s="20"/>
      <c r="F16" s="24">
        <v>0</v>
      </c>
    </row>
    <row r="17" spans="1:6" ht="10.5" customHeight="1">
      <c r="A17" s="55"/>
      <c r="B17" s="15"/>
      <c r="C17" s="17"/>
      <c r="D17" s="12">
        <v>250000</v>
      </c>
      <c r="E17" s="12"/>
      <c r="F17" s="18">
        <v>250000</v>
      </c>
    </row>
    <row r="18" spans="1:6" ht="10.5" customHeight="1">
      <c r="A18" s="54" t="s">
        <v>18</v>
      </c>
      <c r="B18" s="25">
        <v>290000</v>
      </c>
      <c r="C18" s="23"/>
      <c r="D18" s="21">
        <v>1450000</v>
      </c>
      <c r="E18" s="20"/>
      <c r="F18" s="24">
        <v>1450000</v>
      </c>
    </row>
    <row r="19" spans="1:6" ht="10.5" customHeight="1">
      <c r="A19" s="55"/>
      <c r="B19" s="15">
        <v>1450000</v>
      </c>
      <c r="C19" s="17"/>
      <c r="D19" s="12">
        <v>290000</v>
      </c>
      <c r="E19" s="12"/>
      <c r="F19" s="18">
        <v>290000</v>
      </c>
    </row>
    <row r="20" spans="1:6" ht="10.5" customHeight="1">
      <c r="A20" s="54" t="s">
        <v>19</v>
      </c>
      <c r="B20" s="22"/>
      <c r="C20" s="23"/>
      <c r="D20" s="21">
        <v>75000</v>
      </c>
      <c r="E20" s="20"/>
      <c r="F20" s="24">
        <v>75000</v>
      </c>
    </row>
    <row r="21" spans="1:6" ht="10.5" customHeight="1">
      <c r="A21" s="55"/>
      <c r="B21" s="15"/>
      <c r="C21" s="17"/>
      <c r="D21" s="12">
        <v>0</v>
      </c>
      <c r="E21" s="12"/>
      <c r="F21" s="18">
        <v>0</v>
      </c>
    </row>
    <row r="22" spans="1:6" ht="10.5" customHeight="1">
      <c r="A22" s="54" t="s">
        <v>20</v>
      </c>
      <c r="B22" s="61">
        <v>6000000</v>
      </c>
      <c r="C22" s="59"/>
      <c r="D22" s="57"/>
      <c r="E22" s="57"/>
      <c r="F22" s="52"/>
    </row>
    <row r="23" spans="1:6" ht="10.5" customHeight="1">
      <c r="A23" s="55"/>
      <c r="B23" s="62"/>
      <c r="C23" s="60"/>
      <c r="D23" s="58"/>
      <c r="E23" s="58"/>
      <c r="F23" s="53"/>
    </row>
    <row r="24" spans="1:6" ht="10.5" customHeight="1">
      <c r="A24" s="54" t="s">
        <v>21</v>
      </c>
      <c r="B24" s="22"/>
      <c r="C24" s="23"/>
      <c r="D24" s="21">
        <v>80000</v>
      </c>
      <c r="E24" s="20"/>
      <c r="F24" s="24">
        <v>80000</v>
      </c>
    </row>
    <row r="25" spans="1:6" ht="10.5" customHeight="1">
      <c r="A25" s="55"/>
      <c r="B25" s="15"/>
      <c r="C25" s="17"/>
      <c r="D25" s="12">
        <v>0</v>
      </c>
      <c r="E25" s="12"/>
      <c r="F25" s="18">
        <v>0</v>
      </c>
    </row>
    <row r="26" spans="1:6" ht="10.5" customHeight="1">
      <c r="A26" s="54" t="s">
        <v>22</v>
      </c>
      <c r="B26" s="61">
        <v>500000</v>
      </c>
      <c r="C26" s="59"/>
      <c r="D26" s="57"/>
      <c r="E26" s="57"/>
      <c r="F26" s="52"/>
    </row>
    <row r="27" spans="1:6" ht="10.5" customHeight="1">
      <c r="A27" s="55"/>
      <c r="B27" s="62"/>
      <c r="C27" s="60"/>
      <c r="D27" s="58"/>
      <c r="E27" s="58"/>
      <c r="F27" s="53"/>
    </row>
    <row r="28" spans="1:6" ht="10.5" customHeight="1">
      <c r="A28" s="54" t="s">
        <v>23</v>
      </c>
      <c r="B28" s="25">
        <v>0</v>
      </c>
      <c r="C28" s="23"/>
      <c r="D28" s="20"/>
      <c r="E28" s="20"/>
      <c r="F28" s="24"/>
    </row>
    <row r="29" spans="1:6" ht="10.5" customHeight="1">
      <c r="A29" s="55"/>
      <c r="B29" s="15">
        <v>100000</v>
      </c>
      <c r="C29" s="17"/>
      <c r="D29" s="12"/>
      <c r="E29" s="12"/>
      <c r="F29" s="18"/>
    </row>
    <row r="30" spans="1:6" ht="10.5" customHeight="1">
      <c r="A30" s="54" t="s">
        <v>24</v>
      </c>
      <c r="B30" s="25">
        <v>0</v>
      </c>
      <c r="C30" s="23"/>
      <c r="D30" s="20"/>
      <c r="E30" s="20"/>
      <c r="F30" s="24"/>
    </row>
    <row r="31" spans="1:6" ht="10.5" customHeight="1">
      <c r="A31" s="55"/>
      <c r="B31" s="15">
        <v>220000</v>
      </c>
      <c r="C31" s="17"/>
      <c r="D31" s="12"/>
      <c r="E31" s="12"/>
      <c r="F31" s="18"/>
    </row>
    <row r="32" spans="1:6" ht="10.5" customHeight="1">
      <c r="A32" s="54" t="s">
        <v>25</v>
      </c>
      <c r="B32" s="25">
        <v>0</v>
      </c>
      <c r="C32" s="23"/>
      <c r="D32" s="20"/>
      <c r="E32" s="20"/>
      <c r="F32" s="24"/>
    </row>
    <row r="33" spans="1:6" ht="10.5" customHeight="1">
      <c r="A33" s="55"/>
      <c r="B33" s="15">
        <v>250000</v>
      </c>
      <c r="C33" s="17"/>
      <c r="D33" s="12"/>
      <c r="E33" s="12"/>
      <c r="F33" s="18"/>
    </row>
    <row r="34" spans="1:6" ht="10.5" customHeight="1">
      <c r="A34" s="54" t="s">
        <v>26</v>
      </c>
      <c r="B34" s="25">
        <v>0</v>
      </c>
      <c r="C34" s="23"/>
      <c r="D34" s="20"/>
      <c r="E34" s="20"/>
      <c r="F34" s="24"/>
    </row>
    <row r="35" spans="1:6" ht="10.5" customHeight="1">
      <c r="A35" s="55"/>
      <c r="B35" s="15">
        <v>160000</v>
      </c>
      <c r="C35" s="17"/>
      <c r="D35" s="12"/>
      <c r="E35" s="12"/>
      <c r="F35" s="18"/>
    </row>
    <row r="36" spans="1:6" ht="10.5" customHeight="1">
      <c r="A36" s="54" t="s">
        <v>27</v>
      </c>
      <c r="B36" s="25">
        <v>0</v>
      </c>
      <c r="C36" s="23"/>
      <c r="D36" s="20"/>
      <c r="E36" s="20"/>
      <c r="F36" s="24"/>
    </row>
    <row r="37" spans="1:6" ht="10.5" customHeight="1">
      <c r="A37" s="55"/>
      <c r="B37" s="15">
        <v>1869132</v>
      </c>
      <c r="C37" s="17"/>
      <c r="D37" s="12"/>
      <c r="E37" s="12"/>
      <c r="F37" s="18"/>
    </row>
    <row r="38" spans="1:6" ht="10.5" customHeight="1">
      <c r="A38" s="54" t="s">
        <v>28</v>
      </c>
      <c r="B38" s="25">
        <v>0</v>
      </c>
      <c r="C38" s="23"/>
      <c r="D38" s="20"/>
      <c r="E38" s="20"/>
      <c r="F38" s="24"/>
    </row>
    <row r="39" spans="1:6" ht="10.5" customHeight="1">
      <c r="A39" s="55"/>
      <c r="B39" s="15">
        <v>150000</v>
      </c>
      <c r="C39" s="17"/>
      <c r="D39" s="12"/>
      <c r="E39" s="12"/>
      <c r="F39" s="18"/>
    </row>
    <row r="40" spans="1:6" ht="10.5" customHeight="1">
      <c r="A40" s="54" t="s">
        <v>29</v>
      </c>
      <c r="B40" s="25">
        <v>0</v>
      </c>
      <c r="C40" s="23"/>
      <c r="D40" s="20"/>
      <c r="E40" s="20"/>
      <c r="F40" s="24"/>
    </row>
    <row r="41" spans="1:6" ht="10.5" customHeight="1">
      <c r="A41" s="55"/>
      <c r="B41" s="15">
        <v>180000</v>
      </c>
      <c r="C41" s="17"/>
      <c r="D41" s="12"/>
      <c r="E41" s="12"/>
      <c r="F41" s="18"/>
    </row>
    <row r="42" spans="1:6" ht="10.5" customHeight="1">
      <c r="A42" s="54" t="s">
        <v>30</v>
      </c>
      <c r="B42" s="25">
        <v>0</v>
      </c>
      <c r="C42" s="23"/>
      <c r="D42" s="20"/>
      <c r="E42" s="20"/>
      <c r="F42" s="24"/>
    </row>
    <row r="43" spans="1:6" ht="10.5" customHeight="1">
      <c r="A43" s="55"/>
      <c r="B43" s="15">
        <v>601755</v>
      </c>
      <c r="C43" s="17"/>
      <c r="D43" s="12"/>
      <c r="E43" s="12"/>
      <c r="F43" s="18"/>
    </row>
    <row r="44" spans="1:6" ht="10.5" customHeight="1">
      <c r="A44" s="54" t="s">
        <v>31</v>
      </c>
      <c r="B44" s="61"/>
      <c r="C44" s="59"/>
      <c r="D44" s="57">
        <v>175000</v>
      </c>
      <c r="E44" s="57"/>
      <c r="F44" s="52">
        <v>175000</v>
      </c>
    </row>
    <row r="45" spans="1:6" ht="10.5" customHeight="1">
      <c r="A45" s="55"/>
      <c r="B45" s="62"/>
      <c r="C45" s="60"/>
      <c r="D45" s="58"/>
      <c r="E45" s="58"/>
      <c r="F45" s="53"/>
    </row>
    <row r="46" spans="1:6" ht="10.5" customHeight="1">
      <c r="A46" s="54" t="s">
        <v>32</v>
      </c>
      <c r="B46" s="25">
        <v>600000</v>
      </c>
      <c r="C46" s="23"/>
      <c r="D46" s="20"/>
      <c r="E46" s="20"/>
      <c r="F46" s="24"/>
    </row>
    <row r="47" spans="1:6" ht="10.5" customHeight="1">
      <c r="A47" s="55"/>
      <c r="B47" s="15">
        <v>350000</v>
      </c>
      <c r="C47" s="17"/>
      <c r="D47" s="12"/>
      <c r="E47" s="12"/>
      <c r="F47" s="18"/>
    </row>
    <row r="48" spans="1:6" ht="10.5" customHeight="1">
      <c r="A48" s="54" t="s">
        <v>33</v>
      </c>
      <c r="B48" s="22"/>
      <c r="C48" s="23"/>
      <c r="D48" s="21">
        <v>150000</v>
      </c>
      <c r="E48" s="20"/>
      <c r="F48" s="24">
        <v>150000</v>
      </c>
    </row>
    <row r="49" spans="1:6" ht="10.5" customHeight="1">
      <c r="A49" s="55"/>
      <c r="B49" s="15"/>
      <c r="C49" s="17"/>
      <c r="D49" s="12">
        <v>0</v>
      </c>
      <c r="E49" s="12"/>
      <c r="F49" s="18">
        <v>0</v>
      </c>
    </row>
    <row r="50" spans="1:6" ht="10.5" customHeight="1">
      <c r="A50" s="54" t="s">
        <v>34</v>
      </c>
      <c r="B50" s="61">
        <v>117390</v>
      </c>
      <c r="C50" s="59"/>
      <c r="D50" s="57"/>
      <c r="E50" s="57"/>
      <c r="F50" s="52"/>
    </row>
    <row r="51" spans="1:6" ht="10.5" customHeight="1">
      <c r="A51" s="55"/>
      <c r="B51" s="62"/>
      <c r="C51" s="60"/>
      <c r="D51" s="58"/>
      <c r="E51" s="58"/>
      <c r="F51" s="53"/>
    </row>
    <row r="52" spans="1:6" ht="10.5" customHeight="1">
      <c r="A52" s="54" t="s">
        <v>35</v>
      </c>
      <c r="B52" s="25">
        <v>0</v>
      </c>
      <c r="C52" s="23"/>
      <c r="D52" s="20"/>
      <c r="E52" s="20"/>
      <c r="F52" s="24"/>
    </row>
    <row r="53" spans="1:6" ht="10.5" customHeight="1">
      <c r="A53" s="55"/>
      <c r="B53" s="15">
        <v>63000</v>
      </c>
      <c r="C53" s="17"/>
      <c r="D53" s="12"/>
      <c r="E53" s="12"/>
      <c r="F53" s="18"/>
    </row>
    <row r="54" spans="1:6" ht="10.5" customHeight="1">
      <c r="A54" s="54" t="s">
        <v>36</v>
      </c>
      <c r="B54" s="22"/>
      <c r="C54" s="23"/>
      <c r="D54" s="21">
        <v>6823365</v>
      </c>
      <c r="E54" s="21">
        <v>20000000</v>
      </c>
      <c r="F54" s="24">
        <v>26823365</v>
      </c>
    </row>
    <row r="55" spans="1:6" ht="10.5" customHeight="1">
      <c r="A55" s="55"/>
      <c r="B55" s="15"/>
      <c r="C55" s="17"/>
      <c r="D55" s="12">
        <v>0</v>
      </c>
      <c r="E55" s="12">
        <v>0</v>
      </c>
      <c r="F55" s="18">
        <v>0</v>
      </c>
    </row>
    <row r="56" spans="1:6" ht="10.5" customHeight="1">
      <c r="A56" s="54" t="s">
        <v>37</v>
      </c>
      <c r="B56" s="22"/>
      <c r="C56" s="23"/>
      <c r="D56" s="21">
        <v>1400000</v>
      </c>
      <c r="E56" s="20"/>
      <c r="F56" s="24">
        <v>1400000</v>
      </c>
    </row>
    <row r="57" spans="1:6" ht="10.5" customHeight="1">
      <c r="A57" s="55"/>
      <c r="B57" s="15"/>
      <c r="C57" s="17"/>
      <c r="D57" s="12">
        <v>0</v>
      </c>
      <c r="E57" s="12"/>
      <c r="F57" s="18">
        <v>0</v>
      </c>
    </row>
    <row r="58" spans="1:6" ht="10.5" customHeight="1">
      <c r="A58" s="54" t="s">
        <v>38</v>
      </c>
      <c r="B58" s="25">
        <v>318127</v>
      </c>
      <c r="C58" s="23"/>
      <c r="D58" s="21">
        <v>92803</v>
      </c>
      <c r="E58" s="20"/>
      <c r="F58" s="24">
        <v>92803</v>
      </c>
    </row>
    <row r="59" spans="1:6" ht="10.5" customHeight="1">
      <c r="A59" s="55"/>
      <c r="B59" s="15">
        <v>410930</v>
      </c>
      <c r="C59" s="17"/>
      <c r="D59" s="12">
        <v>0</v>
      </c>
      <c r="E59" s="12"/>
      <c r="F59" s="18">
        <v>0</v>
      </c>
    </row>
    <row r="60" spans="1:6" ht="10.5" customHeight="1">
      <c r="A60" s="54" t="s">
        <v>39</v>
      </c>
      <c r="B60" s="61"/>
      <c r="C60" s="59">
        <v>68464</v>
      </c>
      <c r="D60" s="57"/>
      <c r="E60" s="57"/>
      <c r="F60" s="52">
        <f>68464-C60</f>
        <v>0</v>
      </c>
    </row>
    <row r="61" spans="1:6" ht="10.5" customHeight="1">
      <c r="A61" s="55"/>
      <c r="B61" s="62"/>
      <c r="C61" s="60"/>
      <c r="D61" s="58"/>
      <c r="E61" s="58"/>
      <c r="F61" s="53"/>
    </row>
    <row r="62" spans="1:6" ht="10.5" customHeight="1">
      <c r="A62" s="54" t="s">
        <v>40</v>
      </c>
      <c r="B62" s="22"/>
      <c r="C62" s="23"/>
      <c r="D62" s="21">
        <v>800000</v>
      </c>
      <c r="E62" s="20"/>
      <c r="F62" s="24">
        <v>800000</v>
      </c>
    </row>
    <row r="63" spans="1:6" ht="10.5" customHeight="1">
      <c r="A63" s="55"/>
      <c r="B63" s="15"/>
      <c r="C63" s="17"/>
      <c r="D63" s="12">
        <v>0</v>
      </c>
      <c r="E63" s="12"/>
      <c r="F63" s="18">
        <v>0</v>
      </c>
    </row>
    <row r="64" spans="1:6" ht="10.5" customHeight="1">
      <c r="A64" s="54" t="s">
        <v>41</v>
      </c>
      <c r="B64" s="25">
        <v>0</v>
      </c>
      <c r="C64" s="23"/>
      <c r="D64" s="20"/>
      <c r="E64" s="20"/>
      <c r="F64" s="24"/>
    </row>
    <row r="65" spans="1:6" ht="10.5" customHeight="1">
      <c r="A65" s="55"/>
      <c r="B65" s="15">
        <v>150000</v>
      </c>
      <c r="C65" s="17"/>
      <c r="D65" s="12"/>
      <c r="E65" s="12"/>
      <c r="F65" s="18"/>
    </row>
    <row r="66" spans="1:6" ht="10.5" customHeight="1">
      <c r="A66" s="54" t="s">
        <v>42</v>
      </c>
      <c r="B66" s="61">
        <v>92820</v>
      </c>
      <c r="C66" s="59"/>
      <c r="D66" s="57"/>
      <c r="E66" s="57"/>
      <c r="F66" s="52"/>
    </row>
    <row r="67" spans="1:6" ht="10.5" customHeight="1">
      <c r="A67" s="55"/>
      <c r="B67" s="62"/>
      <c r="C67" s="60"/>
      <c r="D67" s="58"/>
      <c r="E67" s="58"/>
      <c r="F67" s="53"/>
    </row>
    <row r="68" spans="1:6" ht="10.5" customHeight="1">
      <c r="A68" s="54" t="s">
        <v>43</v>
      </c>
      <c r="B68" s="25">
        <v>0</v>
      </c>
      <c r="C68" s="23"/>
      <c r="D68" s="21">
        <v>800000</v>
      </c>
      <c r="E68" s="20"/>
      <c r="F68" s="24">
        <v>800000</v>
      </c>
    </row>
    <row r="69" spans="1:6" ht="10.5" customHeight="1">
      <c r="A69" s="55"/>
      <c r="B69" s="15">
        <v>681968</v>
      </c>
      <c r="C69" s="17"/>
      <c r="D69" s="12">
        <v>118032</v>
      </c>
      <c r="E69" s="12"/>
      <c r="F69" s="18">
        <v>118032</v>
      </c>
    </row>
    <row r="70" spans="1:6" ht="10.5" customHeight="1">
      <c r="A70" s="54" t="s">
        <v>44</v>
      </c>
      <c r="B70" s="22"/>
      <c r="C70" s="23"/>
      <c r="D70" s="20"/>
      <c r="E70" s="21">
        <v>2913000</v>
      </c>
      <c r="F70" s="24">
        <v>2913000</v>
      </c>
    </row>
    <row r="71" spans="1:6" ht="10.5" customHeight="1">
      <c r="A71" s="55"/>
      <c r="B71" s="15"/>
      <c r="C71" s="17"/>
      <c r="D71" s="12"/>
      <c r="E71" s="12">
        <v>0</v>
      </c>
      <c r="F71" s="18">
        <v>0</v>
      </c>
    </row>
    <row r="72" spans="1:6" ht="10.5" customHeight="1">
      <c r="A72" s="54" t="s">
        <v>45</v>
      </c>
      <c r="B72" s="61"/>
      <c r="C72" s="59"/>
      <c r="D72" s="57">
        <v>235000</v>
      </c>
      <c r="E72" s="57"/>
      <c r="F72" s="52">
        <v>235000</v>
      </c>
    </row>
    <row r="73" spans="1:6" ht="10.5" customHeight="1">
      <c r="A73" s="55"/>
      <c r="B73" s="62"/>
      <c r="C73" s="60"/>
      <c r="D73" s="58"/>
      <c r="E73" s="58"/>
      <c r="F73" s="53"/>
    </row>
    <row r="74" spans="1:6" ht="10.5" customHeight="1">
      <c r="A74" s="54" t="s">
        <v>46</v>
      </c>
      <c r="B74" s="25">
        <v>157957</v>
      </c>
      <c r="C74" s="23"/>
      <c r="D74" s="21">
        <v>0</v>
      </c>
      <c r="E74" s="20"/>
      <c r="F74" s="24">
        <v>0</v>
      </c>
    </row>
    <row r="75" spans="1:6" ht="10.5" customHeight="1">
      <c r="A75" s="55"/>
      <c r="B75" s="15">
        <v>0</v>
      </c>
      <c r="C75" s="17"/>
      <c r="D75" s="12">
        <v>1606990</v>
      </c>
      <c r="E75" s="12"/>
      <c r="F75" s="18">
        <v>1606990</v>
      </c>
    </row>
    <row r="76" spans="1:6" ht="10.5" customHeight="1">
      <c r="A76" s="54" t="s">
        <v>47</v>
      </c>
      <c r="B76" s="22"/>
      <c r="C76" s="23"/>
      <c r="D76" s="21">
        <v>70000</v>
      </c>
      <c r="E76" s="20"/>
      <c r="F76" s="24">
        <v>70000</v>
      </c>
    </row>
    <row r="77" spans="1:6" ht="10.5" customHeight="1">
      <c r="A77" s="55"/>
      <c r="B77" s="15"/>
      <c r="C77" s="17"/>
      <c r="D77" s="12">
        <v>50640</v>
      </c>
      <c r="E77" s="12"/>
      <c r="F77" s="18">
        <v>50640</v>
      </c>
    </row>
    <row r="78" spans="1:6" ht="10.5" customHeight="1">
      <c r="A78" s="54" t="s">
        <v>48</v>
      </c>
      <c r="B78" s="22"/>
      <c r="C78" s="23"/>
      <c r="D78" s="21">
        <v>400000</v>
      </c>
      <c r="E78" s="20"/>
      <c r="F78" s="24">
        <v>400000</v>
      </c>
    </row>
    <row r="79" spans="1:6" ht="10.5" customHeight="1">
      <c r="A79" s="55"/>
      <c r="B79" s="15"/>
      <c r="C79" s="17"/>
      <c r="D79" s="12">
        <v>0</v>
      </c>
      <c r="E79" s="12"/>
      <c r="F79" s="18">
        <v>0</v>
      </c>
    </row>
    <row r="80" spans="1:6" ht="10.5" customHeight="1">
      <c r="A80" s="54" t="s">
        <v>49</v>
      </c>
      <c r="B80" s="61">
        <v>15000000</v>
      </c>
      <c r="C80" s="59"/>
      <c r="D80" s="57"/>
      <c r="E80" s="57"/>
      <c r="F80" s="52"/>
    </row>
    <row r="81" spans="1:6" ht="10.5" customHeight="1">
      <c r="A81" s="55"/>
      <c r="B81" s="62"/>
      <c r="C81" s="60"/>
      <c r="D81" s="58"/>
      <c r="E81" s="58"/>
      <c r="F81" s="53"/>
    </row>
    <row r="82" spans="1:6" ht="10.5" customHeight="1">
      <c r="A82" s="54" t="s">
        <v>50</v>
      </c>
      <c r="B82" s="22"/>
      <c r="C82" s="23"/>
      <c r="D82" s="21">
        <v>150000</v>
      </c>
      <c r="E82" s="20"/>
      <c r="F82" s="24">
        <v>150000</v>
      </c>
    </row>
    <row r="83" spans="1:6" ht="10.5" customHeight="1">
      <c r="A83" s="55"/>
      <c r="B83" s="15"/>
      <c r="C83" s="17"/>
      <c r="D83" s="12">
        <v>0</v>
      </c>
      <c r="E83" s="12"/>
      <c r="F83" s="18">
        <v>0</v>
      </c>
    </row>
    <row r="84" spans="1:6" ht="10.5" customHeight="1">
      <c r="A84" s="54" t="s">
        <v>51</v>
      </c>
      <c r="B84" s="25">
        <v>0</v>
      </c>
      <c r="C84" s="23"/>
      <c r="D84" s="21">
        <v>323169</v>
      </c>
      <c r="E84" s="20"/>
      <c r="F84" s="24">
        <v>323169</v>
      </c>
    </row>
    <row r="85" spans="1:6" ht="10.5" customHeight="1">
      <c r="A85" s="55"/>
      <c r="B85" s="15">
        <v>323169</v>
      </c>
      <c r="C85" s="17"/>
      <c r="D85" s="12">
        <v>0</v>
      </c>
      <c r="E85" s="12"/>
      <c r="F85" s="18">
        <v>0</v>
      </c>
    </row>
    <row r="86" spans="1:6" ht="10.5" customHeight="1">
      <c r="A86" s="54" t="s">
        <v>52</v>
      </c>
      <c r="B86" s="25">
        <v>150000</v>
      </c>
      <c r="C86" s="23"/>
      <c r="D86" s="20"/>
      <c r="E86" s="20"/>
      <c r="F86" s="24"/>
    </row>
    <row r="87" spans="1:6" ht="10.5" customHeight="1">
      <c r="A87" s="55"/>
      <c r="B87" s="15">
        <v>0</v>
      </c>
      <c r="C87" s="17"/>
      <c r="D87" s="12"/>
      <c r="E87" s="12"/>
      <c r="F87" s="18"/>
    </row>
    <row r="88" spans="1:6" ht="10.5" customHeight="1">
      <c r="A88" s="54" t="s">
        <v>53</v>
      </c>
      <c r="B88" s="61">
        <v>98100</v>
      </c>
      <c r="C88" s="59"/>
      <c r="D88" s="57"/>
      <c r="E88" s="57"/>
      <c r="F88" s="52"/>
    </row>
    <row r="89" spans="1:6" ht="10.5" customHeight="1">
      <c r="A89" s="55"/>
      <c r="B89" s="62"/>
      <c r="C89" s="60"/>
      <c r="D89" s="58"/>
      <c r="E89" s="58"/>
      <c r="F89" s="53"/>
    </row>
    <row r="90" spans="1:6" ht="10.5" customHeight="1">
      <c r="A90" s="54" t="s">
        <v>54</v>
      </c>
      <c r="B90" s="22"/>
      <c r="C90" s="23"/>
      <c r="D90" s="20"/>
      <c r="E90" s="21">
        <v>0</v>
      </c>
      <c r="F90" s="24">
        <v>0</v>
      </c>
    </row>
    <row r="91" spans="1:6" ht="10.5" customHeight="1">
      <c r="A91" s="55"/>
      <c r="B91" s="15"/>
      <c r="C91" s="17"/>
      <c r="D91" s="12"/>
      <c r="E91" s="12">
        <v>2500000</v>
      </c>
      <c r="F91" s="18">
        <v>2500000</v>
      </c>
    </row>
    <row r="92" spans="1:6" ht="10.5" customHeight="1">
      <c r="A92" s="54" t="s">
        <v>55</v>
      </c>
      <c r="B92" s="22"/>
      <c r="C92" s="23"/>
      <c r="D92" s="21">
        <v>0</v>
      </c>
      <c r="E92" s="20"/>
      <c r="F92" s="24">
        <v>0</v>
      </c>
    </row>
    <row r="93" spans="1:6" ht="10.5" customHeight="1">
      <c r="A93" s="55"/>
      <c r="B93" s="15"/>
      <c r="C93" s="17"/>
      <c r="D93" s="12">
        <v>1200000</v>
      </c>
      <c r="E93" s="12"/>
      <c r="F93" s="18">
        <v>1200000</v>
      </c>
    </row>
    <row r="94" spans="1:6" ht="10.5" customHeight="1">
      <c r="A94" s="54" t="s">
        <v>56</v>
      </c>
      <c r="B94" s="61">
        <v>204200</v>
      </c>
      <c r="C94" s="59">
        <v>95800</v>
      </c>
      <c r="D94" s="57"/>
      <c r="E94" s="57"/>
      <c r="F94" s="52">
        <f>95800-C94</f>
        <v>0</v>
      </c>
    </row>
    <row r="95" spans="1:6" ht="10.5" customHeight="1">
      <c r="A95" s="55"/>
      <c r="B95" s="62"/>
      <c r="C95" s="60"/>
      <c r="D95" s="58"/>
      <c r="E95" s="58"/>
      <c r="F95" s="53"/>
    </row>
    <row r="96" spans="1:6" ht="10.5" customHeight="1">
      <c r="A96" s="54" t="s">
        <v>57</v>
      </c>
      <c r="B96" s="22"/>
      <c r="C96" s="23"/>
      <c r="D96" s="20"/>
      <c r="E96" s="21">
        <v>0</v>
      </c>
      <c r="F96" s="24">
        <v>0</v>
      </c>
    </row>
    <row r="97" spans="1:6" ht="10.5" customHeight="1">
      <c r="A97" s="55"/>
      <c r="B97" s="15"/>
      <c r="C97" s="17"/>
      <c r="D97" s="12"/>
      <c r="E97" s="12">
        <v>10413000</v>
      </c>
      <c r="F97" s="18">
        <v>10413000</v>
      </c>
    </row>
    <row r="98" spans="1:6" ht="10.5" customHeight="1">
      <c r="A98" s="54" t="s">
        <v>58</v>
      </c>
      <c r="B98" s="22"/>
      <c r="C98" s="23"/>
      <c r="D98" s="21">
        <v>100000</v>
      </c>
      <c r="E98" s="20"/>
      <c r="F98" s="24">
        <v>100000</v>
      </c>
    </row>
    <row r="99" spans="1:6" ht="10.5" customHeight="1">
      <c r="A99" s="55"/>
      <c r="B99" s="15"/>
      <c r="C99" s="17"/>
      <c r="D99" s="12">
        <v>0</v>
      </c>
      <c r="E99" s="12"/>
      <c r="F99" s="18">
        <v>0</v>
      </c>
    </row>
    <row r="100" spans="1:6" ht="10.5" customHeight="1">
      <c r="A100" s="54" t="s">
        <v>59</v>
      </c>
      <c r="B100" s="22"/>
      <c r="C100" s="23"/>
      <c r="D100" s="21">
        <v>380000</v>
      </c>
      <c r="E100" s="20"/>
      <c r="F100" s="24">
        <v>380000</v>
      </c>
    </row>
    <row r="101" spans="1:6" ht="10.5" customHeight="1">
      <c r="A101" s="55"/>
      <c r="B101" s="15"/>
      <c r="C101" s="17"/>
      <c r="D101" s="12">
        <v>0</v>
      </c>
      <c r="E101" s="12"/>
      <c r="F101" s="18">
        <v>0</v>
      </c>
    </row>
    <row r="102" spans="1:6" ht="10.5" customHeight="1">
      <c r="A102" s="54" t="s">
        <v>60</v>
      </c>
      <c r="B102" s="25">
        <v>0</v>
      </c>
      <c r="C102" s="23"/>
      <c r="D102" s="21">
        <v>2000000</v>
      </c>
      <c r="E102" s="20"/>
      <c r="F102" s="24">
        <v>2000000</v>
      </c>
    </row>
    <row r="103" spans="1:6" ht="10.5" customHeight="1">
      <c r="A103" s="55"/>
      <c r="B103" s="15">
        <v>1000000</v>
      </c>
      <c r="C103" s="17"/>
      <c r="D103" s="12">
        <v>0</v>
      </c>
      <c r="E103" s="12"/>
      <c r="F103" s="18">
        <v>0</v>
      </c>
    </row>
    <row r="104" spans="1:6" ht="10.5" customHeight="1">
      <c r="A104" s="54" t="s">
        <v>61</v>
      </c>
      <c r="B104" s="22"/>
      <c r="C104" s="23"/>
      <c r="D104" s="21">
        <v>0</v>
      </c>
      <c r="E104" s="20"/>
      <c r="F104" s="24">
        <v>0</v>
      </c>
    </row>
    <row r="105" spans="1:6" ht="10.5" customHeight="1">
      <c r="A105" s="55"/>
      <c r="B105" s="15"/>
      <c r="C105" s="17"/>
      <c r="D105" s="12">
        <v>1200000</v>
      </c>
      <c r="E105" s="12"/>
      <c r="F105" s="18">
        <v>1200000</v>
      </c>
    </row>
    <row r="106" spans="1:6" ht="10.5" customHeight="1">
      <c r="A106" s="54" t="s">
        <v>62</v>
      </c>
      <c r="B106" s="61"/>
      <c r="C106" s="59"/>
      <c r="D106" s="57">
        <v>1463907</v>
      </c>
      <c r="E106" s="57"/>
      <c r="F106" s="52">
        <v>1463907</v>
      </c>
    </row>
    <row r="107" spans="1:6" ht="10.5" customHeight="1">
      <c r="A107" s="55"/>
      <c r="B107" s="62"/>
      <c r="C107" s="60"/>
      <c r="D107" s="58"/>
      <c r="E107" s="58"/>
      <c r="F107" s="53"/>
    </row>
    <row r="108" spans="1:6" ht="10.5" customHeight="1">
      <c r="A108" s="54" t="s">
        <v>63</v>
      </c>
      <c r="B108" s="25">
        <v>2830819</v>
      </c>
      <c r="C108" s="23"/>
      <c r="D108" s="20"/>
      <c r="E108" s="20"/>
      <c r="F108" s="24"/>
    </row>
    <row r="109" spans="1:6" ht="10.5" customHeight="1">
      <c r="A109" s="55"/>
      <c r="B109" s="15">
        <v>0</v>
      </c>
      <c r="C109" s="17"/>
      <c r="D109" s="12"/>
      <c r="E109" s="12"/>
      <c r="F109" s="18"/>
    </row>
    <row r="110" spans="1:6" ht="10.5" customHeight="1">
      <c r="A110" s="54" t="s">
        <v>64</v>
      </c>
      <c r="B110" s="61">
        <v>523600</v>
      </c>
      <c r="C110" s="59"/>
      <c r="D110" s="57"/>
      <c r="E110" s="57"/>
      <c r="F110" s="52"/>
    </row>
    <row r="111" spans="1:6" ht="10.5" customHeight="1">
      <c r="A111" s="55"/>
      <c r="B111" s="62"/>
      <c r="C111" s="60"/>
      <c r="D111" s="58"/>
      <c r="E111" s="58"/>
      <c r="F111" s="53"/>
    </row>
    <row r="112" spans="1:6" ht="10.5" customHeight="1">
      <c r="A112" s="54" t="s">
        <v>65</v>
      </c>
      <c r="B112" s="22"/>
      <c r="C112" s="23"/>
      <c r="D112" s="21">
        <v>0</v>
      </c>
      <c r="E112" s="20"/>
      <c r="F112" s="24">
        <v>0</v>
      </c>
    </row>
    <row r="113" spans="1:6" ht="10.5" customHeight="1" thickBot="1">
      <c r="A113" s="56"/>
      <c r="B113" s="29"/>
      <c r="C113" s="28"/>
      <c r="D113" s="27">
        <v>150000</v>
      </c>
      <c r="E113" s="27"/>
      <c r="F113" s="31">
        <v>150000</v>
      </c>
    </row>
    <row r="114" spans="1:6" ht="21.75" customHeight="1" thickBot="1">
      <c r="A114" s="34" t="s">
        <v>66</v>
      </c>
      <c r="B114" s="35">
        <v>26883013</v>
      </c>
      <c r="C114" s="36">
        <v>164264</v>
      </c>
      <c r="D114" s="37">
        <v>17818244</v>
      </c>
      <c r="E114" s="37">
        <v>22913000</v>
      </c>
      <c r="F114" s="35">
        <f>40895508-C114</f>
        <v>40731244</v>
      </c>
    </row>
    <row r="115" spans="1:6" ht="21.75" customHeight="1" thickBot="1">
      <c r="A115" s="4" t="s">
        <v>66</v>
      </c>
      <c r="B115" s="30">
        <v>31091064</v>
      </c>
      <c r="C115" s="32">
        <v>164264</v>
      </c>
      <c r="D115" s="26">
        <v>7189569</v>
      </c>
      <c r="E115" s="26">
        <v>12913000</v>
      </c>
      <c r="F115" s="30">
        <f>20266833-C115</f>
        <v>20102569</v>
      </c>
    </row>
    <row r="116" ht="21.75" customHeight="1" thickBot="1"/>
    <row r="117" spans="1:6" ht="49.5" customHeight="1">
      <c r="A117" s="63" t="s">
        <v>67</v>
      </c>
      <c r="B117" s="7" t="s">
        <v>8</v>
      </c>
      <c r="C117" s="9" t="s">
        <v>6</v>
      </c>
      <c r="D117" s="5" t="s">
        <v>2</v>
      </c>
      <c r="E117" s="5" t="s">
        <v>4</v>
      </c>
      <c r="F117" s="7" t="s">
        <v>10</v>
      </c>
    </row>
    <row r="118" spans="1:6" ht="21.75" customHeight="1" thickBot="1">
      <c r="A118" s="64"/>
      <c r="B118" s="8" t="s">
        <v>9</v>
      </c>
      <c r="C118" s="10" t="s">
        <v>7</v>
      </c>
      <c r="D118" s="6" t="s">
        <v>3</v>
      </c>
      <c r="E118" s="6" t="s">
        <v>5</v>
      </c>
      <c r="F118" s="8" t="s">
        <v>11</v>
      </c>
    </row>
    <row r="119" spans="1:6" ht="10.5" customHeight="1">
      <c r="A119" s="65" t="s">
        <v>68</v>
      </c>
      <c r="B119" s="14"/>
      <c r="C119" s="16"/>
      <c r="D119" s="13">
        <v>500000</v>
      </c>
      <c r="E119" s="11"/>
      <c r="F119" s="19">
        <v>500000</v>
      </c>
    </row>
    <row r="120" spans="1:6" ht="10.5" customHeight="1">
      <c r="A120" s="55"/>
      <c r="B120" s="15"/>
      <c r="C120" s="17"/>
      <c r="D120" s="12">
        <v>618800</v>
      </c>
      <c r="E120" s="12"/>
      <c r="F120" s="18">
        <v>618800</v>
      </c>
    </row>
    <row r="121" spans="1:6" ht="10.5" customHeight="1">
      <c r="A121" s="54" t="s">
        <v>69</v>
      </c>
      <c r="B121" s="22"/>
      <c r="C121" s="23"/>
      <c r="D121" s="21">
        <v>500000</v>
      </c>
      <c r="E121" s="20"/>
      <c r="F121" s="24">
        <v>500000</v>
      </c>
    </row>
    <row r="122" spans="1:6" ht="10.5" customHeight="1">
      <c r="A122" s="55"/>
      <c r="B122" s="15"/>
      <c r="C122" s="17"/>
      <c r="D122" s="12">
        <v>667590</v>
      </c>
      <c r="E122" s="12"/>
      <c r="F122" s="18">
        <v>667590</v>
      </c>
    </row>
    <row r="123" spans="1:6" ht="10.5" customHeight="1">
      <c r="A123" s="54" t="s">
        <v>70</v>
      </c>
      <c r="B123" s="22"/>
      <c r="C123" s="23"/>
      <c r="D123" s="21">
        <v>10000000</v>
      </c>
      <c r="E123" s="20"/>
      <c r="F123" s="24">
        <v>10000000</v>
      </c>
    </row>
    <row r="124" spans="1:6" ht="10.5" customHeight="1">
      <c r="A124" s="55"/>
      <c r="B124" s="15"/>
      <c r="C124" s="17"/>
      <c r="D124" s="12">
        <v>0</v>
      </c>
      <c r="E124" s="12"/>
      <c r="F124" s="18">
        <v>0</v>
      </c>
    </row>
    <row r="125" spans="1:6" ht="10.5" customHeight="1">
      <c r="A125" s="54" t="s">
        <v>71</v>
      </c>
      <c r="B125" s="22"/>
      <c r="C125" s="23"/>
      <c r="D125" s="21">
        <v>500000</v>
      </c>
      <c r="E125" s="20"/>
      <c r="F125" s="24">
        <v>500000</v>
      </c>
    </row>
    <row r="126" spans="1:6" ht="10.5" customHeight="1">
      <c r="A126" s="55"/>
      <c r="B126" s="15"/>
      <c r="C126" s="17"/>
      <c r="D126" s="12">
        <v>696150</v>
      </c>
      <c r="E126" s="12"/>
      <c r="F126" s="18">
        <v>696150</v>
      </c>
    </row>
    <row r="127" spans="1:6" ht="10.5" customHeight="1">
      <c r="A127" s="54" t="s">
        <v>72</v>
      </c>
      <c r="B127" s="22"/>
      <c r="C127" s="23"/>
      <c r="D127" s="21">
        <v>0</v>
      </c>
      <c r="E127" s="20"/>
      <c r="F127" s="24">
        <v>0</v>
      </c>
    </row>
    <row r="128" spans="1:6" ht="10.5" customHeight="1">
      <c r="A128" s="55"/>
      <c r="B128" s="15"/>
      <c r="C128" s="17"/>
      <c r="D128" s="12">
        <v>55000</v>
      </c>
      <c r="E128" s="12"/>
      <c r="F128" s="18">
        <v>55000</v>
      </c>
    </row>
    <row r="129" spans="1:6" ht="10.5" customHeight="1">
      <c r="A129" s="54" t="s">
        <v>73</v>
      </c>
      <c r="B129" s="61"/>
      <c r="C129" s="59">
        <v>1825380</v>
      </c>
      <c r="D129" s="57"/>
      <c r="E129" s="57"/>
      <c r="F129" s="52">
        <f>1825380-C129</f>
        <v>0</v>
      </c>
    </row>
    <row r="130" spans="1:6" ht="10.5" customHeight="1">
      <c r="A130" s="55"/>
      <c r="B130" s="62"/>
      <c r="C130" s="60"/>
      <c r="D130" s="58"/>
      <c r="E130" s="58"/>
      <c r="F130" s="53"/>
    </row>
    <row r="131" spans="1:6" ht="10.5" customHeight="1">
      <c r="A131" s="54" t="s">
        <v>74</v>
      </c>
      <c r="B131" s="22"/>
      <c r="C131" s="23"/>
      <c r="D131" s="20"/>
      <c r="E131" s="21">
        <v>0</v>
      </c>
      <c r="F131" s="24">
        <v>0</v>
      </c>
    </row>
    <row r="132" spans="1:6" ht="10.5" customHeight="1">
      <c r="A132" s="55"/>
      <c r="B132" s="15"/>
      <c r="C132" s="17"/>
      <c r="D132" s="12"/>
      <c r="E132" s="12">
        <v>10000000</v>
      </c>
      <c r="F132" s="18">
        <v>10000000</v>
      </c>
    </row>
    <row r="133" spans="1:6" ht="10.5" customHeight="1">
      <c r="A133" s="54" t="s">
        <v>75</v>
      </c>
      <c r="B133" s="22"/>
      <c r="C133" s="23"/>
      <c r="D133" s="21">
        <v>0</v>
      </c>
      <c r="E133" s="20"/>
      <c r="F133" s="24">
        <v>0</v>
      </c>
    </row>
    <row r="134" spans="1:6" ht="10.5" customHeight="1" thickBot="1">
      <c r="A134" s="56"/>
      <c r="B134" s="29"/>
      <c r="C134" s="28"/>
      <c r="D134" s="27">
        <v>91135</v>
      </c>
      <c r="E134" s="27"/>
      <c r="F134" s="31">
        <v>91135</v>
      </c>
    </row>
    <row r="135" spans="1:6" ht="21.75" customHeight="1" thickBot="1">
      <c r="A135" s="34" t="s">
        <v>76</v>
      </c>
      <c r="B135" s="35"/>
      <c r="C135" s="36">
        <v>1825380</v>
      </c>
      <c r="D135" s="37">
        <v>11500000</v>
      </c>
      <c r="E135" s="37">
        <v>0</v>
      </c>
      <c r="F135" s="35">
        <f>13325380-C135</f>
        <v>11500000</v>
      </c>
    </row>
    <row r="136" spans="1:6" ht="21.75" customHeight="1" thickBot="1">
      <c r="A136" s="4" t="s">
        <v>76</v>
      </c>
      <c r="B136" s="30"/>
      <c r="C136" s="32">
        <v>1825380</v>
      </c>
      <c r="D136" s="26">
        <v>2128675</v>
      </c>
      <c r="E136" s="26">
        <v>10000000</v>
      </c>
      <c r="F136" s="30">
        <f>13954055-C136</f>
        <v>12128675</v>
      </c>
    </row>
    <row r="137" ht="21.75" customHeight="1" thickBot="1"/>
    <row r="138" spans="1:6" ht="21.75" customHeight="1" thickBot="1">
      <c r="A138" s="34" t="s">
        <v>77</v>
      </c>
      <c r="B138" s="35">
        <v>26883013</v>
      </c>
      <c r="C138" s="36">
        <v>1989644</v>
      </c>
      <c r="D138" s="37">
        <v>29318244</v>
      </c>
      <c r="E138" s="37">
        <v>22913000</v>
      </c>
      <c r="F138" s="35">
        <f>54220888-C138</f>
        <v>52231244</v>
      </c>
    </row>
    <row r="139" spans="1:6" ht="21.75" customHeight="1" thickBot="1">
      <c r="A139" s="4" t="s">
        <v>77</v>
      </c>
      <c r="B139" s="30">
        <v>31091064</v>
      </c>
      <c r="C139" s="32">
        <v>1989644</v>
      </c>
      <c r="D139" s="26">
        <v>9318244</v>
      </c>
      <c r="E139" s="26">
        <v>22913000</v>
      </c>
      <c r="F139" s="30">
        <f>34220888-C139</f>
        <v>32231244</v>
      </c>
    </row>
    <row r="141" spans="1:4" ht="21.75" customHeight="1" thickBot="1">
      <c r="A141" s="39" t="s">
        <v>80</v>
      </c>
      <c r="B141" s="33"/>
      <c r="D141" s="38" t="s">
        <v>88</v>
      </c>
    </row>
    <row r="142" spans="1:4" ht="21.75" customHeight="1" thickBot="1">
      <c r="A142" s="43" t="s">
        <v>81</v>
      </c>
      <c r="B142" s="44" t="s">
        <v>85</v>
      </c>
      <c r="C142" s="44" t="s">
        <v>86</v>
      </c>
      <c r="D142" s="45" t="s">
        <v>87</v>
      </c>
    </row>
    <row r="143" spans="1:4" ht="21.75" customHeight="1">
      <c r="A143" s="40" t="s">
        <v>83</v>
      </c>
      <c r="B143" s="41">
        <v>23481.8</v>
      </c>
      <c r="C143" s="41">
        <v>20000</v>
      </c>
      <c r="D143" s="42">
        <f>+B143+C143</f>
        <v>43481.8</v>
      </c>
    </row>
    <row r="144" spans="1:4" ht="21.75" customHeight="1" thickBot="1">
      <c r="A144" s="46" t="s">
        <v>84</v>
      </c>
      <c r="B144" s="47">
        <v>29318.2</v>
      </c>
      <c r="C144" s="47">
        <f>-(D138-D139)/1000</f>
        <v>-20000</v>
      </c>
      <c r="D144" s="48">
        <f>+B144+C144</f>
        <v>9318.2</v>
      </c>
    </row>
    <row r="145" spans="1:4" ht="21.75" customHeight="1" thickBot="1">
      <c r="A145" s="49" t="s">
        <v>82</v>
      </c>
      <c r="B145" s="50">
        <f>SUM(B143:B144)</f>
        <v>52800</v>
      </c>
      <c r="C145" s="50">
        <f>SUM(C143:C144)</f>
        <v>0</v>
      </c>
      <c r="D145" s="51">
        <f>SUM(D143:D144)</f>
        <v>52800</v>
      </c>
    </row>
  </sheetData>
  <mergeCells count="129"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D22:D23"/>
    <mergeCell ref="E22:E23"/>
    <mergeCell ref="C22:C23"/>
    <mergeCell ref="B22:B23"/>
    <mergeCell ref="F22:F23"/>
    <mergeCell ref="A24:A25"/>
    <mergeCell ref="F26:F27"/>
    <mergeCell ref="A28:A29"/>
    <mergeCell ref="E26:E27"/>
    <mergeCell ref="A30:A31"/>
    <mergeCell ref="A32:A33"/>
    <mergeCell ref="A26:A27"/>
    <mergeCell ref="D26:D27"/>
    <mergeCell ref="C26:C27"/>
    <mergeCell ref="B26:B27"/>
    <mergeCell ref="A34:A35"/>
    <mergeCell ref="A36:A37"/>
    <mergeCell ref="A38:A39"/>
    <mergeCell ref="A40:A41"/>
    <mergeCell ref="A42:A43"/>
    <mergeCell ref="A44:A45"/>
    <mergeCell ref="D44:D45"/>
    <mergeCell ref="E44:E45"/>
    <mergeCell ref="C44:C45"/>
    <mergeCell ref="B44:B45"/>
    <mergeCell ref="F44:F45"/>
    <mergeCell ref="A46:A47"/>
    <mergeCell ref="A48:A49"/>
    <mergeCell ref="A50:A51"/>
    <mergeCell ref="D50:D51"/>
    <mergeCell ref="E50:E51"/>
    <mergeCell ref="C50:C51"/>
    <mergeCell ref="B50:B51"/>
    <mergeCell ref="F50:F51"/>
    <mergeCell ref="A52:A53"/>
    <mergeCell ref="E60:E61"/>
    <mergeCell ref="C60:C61"/>
    <mergeCell ref="B60:B61"/>
    <mergeCell ref="A54:A55"/>
    <mergeCell ref="A56:A57"/>
    <mergeCell ref="A58:A59"/>
    <mergeCell ref="A60:A61"/>
    <mergeCell ref="F60:F61"/>
    <mergeCell ref="A62:A63"/>
    <mergeCell ref="A64:A65"/>
    <mergeCell ref="A66:A67"/>
    <mergeCell ref="D66:D67"/>
    <mergeCell ref="E66:E67"/>
    <mergeCell ref="C66:C67"/>
    <mergeCell ref="B66:B67"/>
    <mergeCell ref="F66:F67"/>
    <mergeCell ref="D60:D61"/>
    <mergeCell ref="A68:A69"/>
    <mergeCell ref="A70:A71"/>
    <mergeCell ref="A72:A73"/>
    <mergeCell ref="D72:D73"/>
    <mergeCell ref="E72:E73"/>
    <mergeCell ref="C72:C73"/>
    <mergeCell ref="B72:B73"/>
    <mergeCell ref="F72:F73"/>
    <mergeCell ref="A74:A75"/>
    <mergeCell ref="A76:A77"/>
    <mergeCell ref="A78:A79"/>
    <mergeCell ref="A80:A81"/>
    <mergeCell ref="F80:F81"/>
    <mergeCell ref="A82:A83"/>
    <mergeCell ref="A84:A85"/>
    <mergeCell ref="A86:A87"/>
    <mergeCell ref="D80:D81"/>
    <mergeCell ref="E80:E81"/>
    <mergeCell ref="C80:C81"/>
    <mergeCell ref="B80:B81"/>
    <mergeCell ref="D88:D89"/>
    <mergeCell ref="E88:E89"/>
    <mergeCell ref="C88:C89"/>
    <mergeCell ref="B88:B89"/>
    <mergeCell ref="F88:F89"/>
    <mergeCell ref="A90:A91"/>
    <mergeCell ref="A92:A93"/>
    <mergeCell ref="A94:A95"/>
    <mergeCell ref="D94:D95"/>
    <mergeCell ref="E94:E95"/>
    <mergeCell ref="C94:C95"/>
    <mergeCell ref="B94:B95"/>
    <mergeCell ref="F94:F95"/>
    <mergeCell ref="A88:A89"/>
    <mergeCell ref="A96:A97"/>
    <mergeCell ref="A98:A99"/>
    <mergeCell ref="A100:A101"/>
    <mergeCell ref="A102:A103"/>
    <mergeCell ref="A104:A105"/>
    <mergeCell ref="A106:A107"/>
    <mergeCell ref="D106:D107"/>
    <mergeCell ref="E106:E107"/>
    <mergeCell ref="C106:C107"/>
    <mergeCell ref="B106:B107"/>
    <mergeCell ref="F106:F107"/>
    <mergeCell ref="A108:A109"/>
    <mergeCell ref="F110:F111"/>
    <mergeCell ref="A112:A113"/>
    <mergeCell ref="E110:E111"/>
    <mergeCell ref="A117:A118"/>
    <mergeCell ref="A119:A120"/>
    <mergeCell ref="A110:A111"/>
    <mergeCell ref="D110:D111"/>
    <mergeCell ref="C110:C111"/>
    <mergeCell ref="B110:B111"/>
    <mergeCell ref="A121:A122"/>
    <mergeCell ref="A123:A124"/>
    <mergeCell ref="A125:A126"/>
    <mergeCell ref="A127:A128"/>
    <mergeCell ref="F129:F130"/>
    <mergeCell ref="A131:A132"/>
    <mergeCell ref="A133:A134"/>
    <mergeCell ref="A129:A130"/>
    <mergeCell ref="D129:D130"/>
    <mergeCell ref="E129:E130"/>
    <mergeCell ref="C129:C130"/>
    <mergeCell ref="B129:B130"/>
  </mergeCells>
  <printOptions horizontalCentered="1"/>
  <pageMargins left="0.35433070866141736" right="0.35433070866141736" top="0.4330708661417323" bottom="0.2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buricova</dc:creator>
  <cp:keywords/>
  <dc:description/>
  <cp:lastModifiedBy>chrastova</cp:lastModifiedBy>
  <cp:lastPrinted>2008-06-30T11:37:30Z</cp:lastPrinted>
  <dcterms:created xsi:type="dcterms:W3CDTF">2008-06-29T21:27:05Z</dcterms:created>
  <dcterms:modified xsi:type="dcterms:W3CDTF">2008-07-03T07:32:54Z</dcterms:modified>
  <cp:category/>
  <cp:version/>
  <cp:contentType/>
  <cp:contentStatus/>
</cp:coreProperties>
</file>