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95" windowHeight="8700" activeTab="0"/>
  </bookViews>
  <sheets>
    <sheet name="čerpání fin. prostředků na IC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<sst xmlns="http://schemas.openxmlformats.org/spreadsheetml/2006/main" count="45" uniqueCount="45">
  <si>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kategorie SE, PE</t>
  </si>
  <si>
    <t>kategorie H1</t>
  </si>
  <si>
    <t>kategorie H2</t>
  </si>
  <si>
    <t>kategorie TS</t>
  </si>
  <si>
    <t>počet zam.</t>
  </si>
  <si>
    <t>počet. org.</t>
  </si>
  <si>
    <t>C1</t>
  </si>
  <si>
    <t>C2</t>
  </si>
  <si>
    <t>C4</t>
  </si>
  <si>
    <t>C5</t>
  </si>
  <si>
    <t>H1</t>
  </si>
  <si>
    <t>H2</t>
  </si>
  <si>
    <t>OE1</t>
  </si>
  <si>
    <t>OE2</t>
  </si>
  <si>
    <t>PE1</t>
  </si>
  <si>
    <t>PE2</t>
  </si>
  <si>
    <t>SE1</t>
  </si>
  <si>
    <t>SE3</t>
  </si>
  <si>
    <t>SE4</t>
  </si>
  <si>
    <t>SS1</t>
  </si>
  <si>
    <t>SS2</t>
  </si>
  <si>
    <t>SS3</t>
  </si>
  <si>
    <t>SS4</t>
  </si>
  <si>
    <t>TS1</t>
  </si>
  <si>
    <t>Σ Cx</t>
  </si>
  <si>
    <t>Σ Hx</t>
  </si>
  <si>
    <t>Σ OEx</t>
  </si>
  <si>
    <t>Σ PEx</t>
  </si>
  <si>
    <t>Σ SEx</t>
  </si>
  <si>
    <t>Σ SSx</t>
  </si>
  <si>
    <t>kategorie SS</t>
  </si>
  <si>
    <t>předp. 2008</t>
  </si>
  <si>
    <t>kategorie C</t>
  </si>
  <si>
    <t>kategorie</t>
  </si>
  <si>
    <t>přehled čerpání dotací ICT</t>
  </si>
  <si>
    <t>přehled počtu zaměstnanců a počet org. v jednotlivých podkategoriích</t>
  </si>
  <si>
    <t>Σ</t>
  </si>
  <si>
    <t>CELKEM</t>
  </si>
  <si>
    <t>rozdíl vůči std.</t>
  </si>
  <si>
    <t>prům. podíl na rozdílu</t>
  </si>
  <si>
    <t>prům. rozdíl na organizaci</t>
  </si>
  <si>
    <t>podíl přepočtený na zaměstnance</t>
  </si>
  <si>
    <t>přepočteno na zaměstnance</t>
  </si>
  <si>
    <t>počet stran: 1</t>
  </si>
  <si>
    <t>RK-20-2008-21,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</si>
</sst>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%"/>
    <numFmt numFmtId="169" formatCode="0.000%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" borderId="13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4" fontId="0" fillId="0" borderId="0" xfId="18" applyFill="1" applyBorder="1" applyAlignment="1">
      <alignment/>
    </xf>
    <xf numFmtId="0" fontId="5" fillId="2" borderId="17" xfId="0" applyFont="1" applyFill="1" applyBorder="1" applyAlignment="1">
      <alignment horizontal="right"/>
    </xf>
    <xf numFmtId="44" fontId="0" fillId="0" borderId="0" xfId="0" applyNumberFormat="1" applyAlignment="1">
      <alignment/>
    </xf>
    <xf numFmtId="169" fontId="0" fillId="0" borderId="0" xfId="19" applyNumberFormat="1" applyFill="1" applyBorder="1" applyAlignment="1">
      <alignment/>
    </xf>
    <xf numFmtId="0" fontId="5" fillId="2" borderId="0" xfId="0" applyFont="1" applyFill="1" applyAlignment="1">
      <alignment horizontal="center" wrapText="1"/>
    </xf>
    <xf numFmtId="44" fontId="0" fillId="0" borderId="1" xfId="18" applyFill="1" applyBorder="1" applyAlignment="1">
      <alignment/>
    </xf>
    <xf numFmtId="44" fontId="0" fillId="0" borderId="1" xfId="18" applyBorder="1" applyAlignment="1">
      <alignment/>
    </xf>
    <xf numFmtId="44" fontId="0" fillId="0" borderId="2" xfId="18" applyFill="1" applyBorder="1" applyAlignment="1">
      <alignment/>
    </xf>
    <xf numFmtId="44" fontId="0" fillId="0" borderId="10" xfId="18" applyBorder="1" applyAlignment="1">
      <alignment/>
    </xf>
    <xf numFmtId="44" fontId="0" fillId="0" borderId="10" xfId="18" applyFill="1" applyBorder="1" applyAlignment="1">
      <alignment/>
    </xf>
    <xf numFmtId="169" fontId="1" fillId="0" borderId="2" xfId="19" applyNumberFormat="1" applyFont="1" applyFill="1" applyBorder="1" applyAlignment="1">
      <alignment/>
    </xf>
    <xf numFmtId="44" fontId="1" fillId="0" borderId="2" xfId="0" applyNumberFormat="1" applyFont="1" applyBorder="1" applyAlignment="1">
      <alignment/>
    </xf>
    <xf numFmtId="169" fontId="1" fillId="0" borderId="18" xfId="19" applyNumberFormat="1" applyFont="1" applyBorder="1" applyAlignment="1">
      <alignment/>
    </xf>
    <xf numFmtId="169" fontId="1" fillId="0" borderId="1" xfId="19" applyNumberFormat="1" applyFont="1" applyFill="1" applyBorder="1" applyAlignment="1">
      <alignment/>
    </xf>
    <xf numFmtId="44" fontId="1" fillId="0" borderId="1" xfId="0" applyNumberFormat="1" applyFont="1" applyBorder="1" applyAlignment="1">
      <alignment/>
    </xf>
    <xf numFmtId="169" fontId="1" fillId="0" borderId="19" xfId="19" applyNumberFormat="1" applyFont="1" applyBorder="1" applyAlignment="1">
      <alignment/>
    </xf>
    <xf numFmtId="0" fontId="1" fillId="0" borderId="1" xfId="0" applyFont="1" applyBorder="1" applyAlignment="1">
      <alignment/>
    </xf>
    <xf numFmtId="169" fontId="1" fillId="0" borderId="19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69" fontId="1" fillId="0" borderId="10" xfId="19" applyNumberFormat="1" applyFont="1" applyFill="1" applyBorder="1" applyAlignment="1">
      <alignment/>
    </xf>
    <xf numFmtId="44" fontId="1" fillId="0" borderId="10" xfId="0" applyNumberFormat="1" applyFont="1" applyBorder="1" applyAlignment="1">
      <alignment/>
    </xf>
    <xf numFmtId="169" fontId="1" fillId="0" borderId="12" xfId="19" applyNumberFormat="1" applyFont="1" applyBorder="1" applyAlignment="1">
      <alignment/>
    </xf>
    <xf numFmtId="169" fontId="6" fillId="0" borderId="1" xfId="19" applyNumberFormat="1" applyFont="1" applyFill="1" applyBorder="1" applyAlignment="1">
      <alignment/>
    </xf>
    <xf numFmtId="0" fontId="6" fillId="0" borderId="1" xfId="0" applyFont="1" applyBorder="1" applyAlignment="1">
      <alignment/>
    </xf>
    <xf numFmtId="169" fontId="6" fillId="0" borderId="19" xfId="19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44" fontId="0" fillId="0" borderId="20" xfId="18" applyFill="1" applyBorder="1" applyAlignment="1">
      <alignment/>
    </xf>
    <xf numFmtId="0" fontId="5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16.125" style="0" customWidth="1"/>
    <col min="2" max="2" width="11.125" style="0" customWidth="1"/>
    <col min="3" max="3" width="11.375" style="0" customWidth="1"/>
    <col min="4" max="4" width="17.625" style="0" customWidth="1"/>
    <col min="5" max="5" width="17.875" style="0" customWidth="1"/>
    <col min="6" max="6" width="11.875" style="1" customWidth="1"/>
    <col min="7" max="7" width="15.875" style="0" hidden="1" customWidth="1"/>
    <col min="8" max="8" width="13.875" style="0" customWidth="1"/>
    <col min="9" max="9" width="13.25390625" style="0" customWidth="1"/>
  </cols>
  <sheetData>
    <row r="1" ht="15">
      <c r="H1" s="65" t="s">
        <v>44</v>
      </c>
    </row>
    <row r="2" ht="15">
      <c r="H2" s="65" t="s">
        <v>43</v>
      </c>
    </row>
    <row r="4" spans="1:9" ht="15.75">
      <c r="A4" s="9" t="s">
        <v>34</v>
      </c>
      <c r="H4" s="3"/>
      <c r="I4" s="3"/>
    </row>
    <row r="6" spans="2:6" ht="13.5" thickBot="1">
      <c r="B6" s="10">
        <v>2005</v>
      </c>
      <c r="C6" s="10">
        <v>2006</v>
      </c>
      <c r="D6" s="10">
        <v>2007</v>
      </c>
      <c r="E6" s="11" t="s">
        <v>31</v>
      </c>
      <c r="F6" s="37" t="s">
        <v>36</v>
      </c>
    </row>
    <row r="7" spans="1:6" ht="12.75">
      <c r="A7" s="31" t="s">
        <v>0</v>
      </c>
      <c r="B7" s="14">
        <v>9996000</v>
      </c>
      <c r="C7" s="14">
        <v>6998000</v>
      </c>
      <c r="D7" s="15">
        <v>6996000</v>
      </c>
      <c r="E7" s="14">
        <v>4000000</v>
      </c>
      <c r="F7" s="16">
        <f aca="true" t="shared" si="0" ref="F7:F12">SUM(B7:E7)</f>
        <v>27990000</v>
      </c>
    </row>
    <row r="8" spans="1:6" ht="12.75">
      <c r="A8" s="32" t="s">
        <v>1</v>
      </c>
      <c r="B8" s="7">
        <v>3546000</v>
      </c>
      <c r="C8" s="7">
        <v>3828000</v>
      </c>
      <c r="D8" s="17">
        <v>2366160</v>
      </c>
      <c r="E8" s="7">
        <v>4010000</v>
      </c>
      <c r="F8" s="18">
        <f t="shared" si="0"/>
        <v>13750160</v>
      </c>
    </row>
    <row r="9" spans="1:6" ht="12.75">
      <c r="A9" s="32" t="s">
        <v>2</v>
      </c>
      <c r="B9" s="7">
        <v>0</v>
      </c>
      <c r="C9" s="19">
        <v>1826000</v>
      </c>
      <c r="D9" s="17">
        <v>294310</v>
      </c>
      <c r="E9" s="19">
        <v>500000</v>
      </c>
      <c r="F9" s="18">
        <f t="shared" si="0"/>
        <v>2620310</v>
      </c>
    </row>
    <row r="10" spans="1:6" ht="12.75">
      <c r="A10" s="32" t="s">
        <v>3</v>
      </c>
      <c r="B10" s="7">
        <v>800000</v>
      </c>
      <c r="C10" s="7">
        <v>0</v>
      </c>
      <c r="D10" s="17">
        <v>3561000</v>
      </c>
      <c r="E10" s="19">
        <v>412608</v>
      </c>
      <c r="F10" s="18">
        <f t="shared" si="0"/>
        <v>4773608</v>
      </c>
    </row>
    <row r="11" spans="1:6" ht="12.75">
      <c r="A11" s="33" t="s">
        <v>30</v>
      </c>
      <c r="B11" s="20">
        <v>251500</v>
      </c>
      <c r="C11" s="21">
        <v>0</v>
      </c>
      <c r="D11" s="22">
        <v>0</v>
      </c>
      <c r="E11" s="20">
        <v>0</v>
      </c>
      <c r="F11" s="23">
        <f t="shared" si="0"/>
        <v>251500</v>
      </c>
    </row>
    <row r="12" spans="1:9" ht="13.5" thickBot="1">
      <c r="A12" s="34" t="s">
        <v>32</v>
      </c>
      <c r="B12" s="24">
        <v>65000</v>
      </c>
      <c r="C12" s="25">
        <v>0</v>
      </c>
      <c r="D12" s="26">
        <v>0</v>
      </c>
      <c r="E12" s="24">
        <v>120000</v>
      </c>
      <c r="F12" s="27">
        <f t="shared" si="0"/>
        <v>185000</v>
      </c>
      <c r="G12" s="2"/>
      <c r="H12" s="8"/>
      <c r="I12" s="8"/>
    </row>
    <row r="13" spans="1:6" ht="15">
      <c r="A13" s="4"/>
      <c r="B13" s="38">
        <f>SUM(B7:B12)</f>
        <v>14658500</v>
      </c>
      <c r="C13" s="38">
        <f>SUM(C7:C12)</f>
        <v>12652000</v>
      </c>
      <c r="D13" s="38">
        <f>SUM(D7:D12)</f>
        <v>13217470</v>
      </c>
      <c r="E13" s="38">
        <f>SUM(E7:E12)</f>
        <v>9042608</v>
      </c>
      <c r="F13" s="39">
        <f>SUM(B13:E13)</f>
        <v>49570578</v>
      </c>
    </row>
    <row r="14" spans="1:6" ht="12.75">
      <c r="A14" s="2"/>
      <c r="B14" s="2"/>
      <c r="C14" s="8"/>
      <c r="D14" s="2"/>
      <c r="E14" s="2"/>
      <c r="F14" s="2"/>
    </row>
    <row r="15" spans="1:6" ht="15.75">
      <c r="A15" s="9" t="s">
        <v>35</v>
      </c>
      <c r="B15" s="2"/>
      <c r="C15" s="8"/>
      <c r="D15" s="2"/>
      <c r="E15" s="2"/>
      <c r="F15" s="2"/>
    </row>
    <row r="16" spans="4:6" ht="12.75">
      <c r="D16" s="2"/>
      <c r="E16" s="2"/>
      <c r="F16" s="2"/>
    </row>
    <row r="17" spans="1:8" ht="27" customHeight="1" thickBot="1">
      <c r="A17" s="13" t="s">
        <v>33</v>
      </c>
      <c r="B17" s="12" t="s">
        <v>4</v>
      </c>
      <c r="C17" s="12" t="s">
        <v>5</v>
      </c>
      <c r="D17" s="67" t="s">
        <v>38</v>
      </c>
      <c r="E17" s="44" t="s">
        <v>40</v>
      </c>
      <c r="F17" s="44" t="s">
        <v>39</v>
      </c>
      <c r="G17" s="44" t="s">
        <v>41</v>
      </c>
      <c r="H17" s="44" t="s">
        <v>42</v>
      </c>
    </row>
    <row r="18" spans="1:8" ht="12.75">
      <c r="A18" s="31" t="s">
        <v>6</v>
      </c>
      <c r="B18" s="28">
        <v>43</v>
      </c>
      <c r="C18" s="28">
        <v>3</v>
      </c>
      <c r="D18" s="66">
        <v>183407</v>
      </c>
      <c r="E18" s="47">
        <f>D18/C18</f>
        <v>61135.666666666664</v>
      </c>
      <c r="F18" s="50">
        <f>D18/$D$48</f>
        <v>0.0011569453645409033</v>
      </c>
      <c r="G18" s="51">
        <f>(D18/B18)</f>
        <v>4265.279069767442</v>
      </c>
      <c r="H18" s="52">
        <f>G18/$G$48</f>
        <v>0.030058886208930848</v>
      </c>
    </row>
    <row r="19" spans="1:8" ht="12.75">
      <c r="A19" s="32" t="s">
        <v>7</v>
      </c>
      <c r="B19" s="6">
        <v>72</v>
      </c>
      <c r="C19" s="6">
        <v>1</v>
      </c>
      <c r="D19" s="45">
        <v>125289</v>
      </c>
      <c r="E19" s="45">
        <f>D19/C19</f>
        <v>125289</v>
      </c>
      <c r="F19" s="53">
        <f>D19/$D$48</f>
        <v>0.0007903325815152378</v>
      </c>
      <c r="G19" s="54">
        <f>(D19/B19)</f>
        <v>1740.125</v>
      </c>
      <c r="H19" s="55">
        <f>G19/$G$48</f>
        <v>0.01226325839616579</v>
      </c>
    </row>
    <row r="20" spans="1:8" ht="12.75">
      <c r="A20" s="32" t="s">
        <v>8</v>
      </c>
      <c r="B20" s="6">
        <v>36</v>
      </c>
      <c r="C20" s="6">
        <v>1</v>
      </c>
      <c r="D20" s="45">
        <v>79244</v>
      </c>
      <c r="E20" s="45">
        <f>D20/C20</f>
        <v>79244</v>
      </c>
      <c r="F20" s="53">
        <f>D20/$D$48</f>
        <v>0.0004998772046196674</v>
      </c>
      <c r="G20" s="54">
        <f>(D20/B20)</f>
        <v>2201.222222222222</v>
      </c>
      <c r="H20" s="55">
        <f>G20/$G$48</f>
        <v>0.01551276885194649</v>
      </c>
    </row>
    <row r="21" spans="1:8" ht="12.75">
      <c r="A21" s="32" t="s">
        <v>9</v>
      </c>
      <c r="B21" s="6">
        <v>59</v>
      </c>
      <c r="C21" s="6">
        <v>4</v>
      </c>
      <c r="D21" s="46">
        <v>238786.95</v>
      </c>
      <c r="E21" s="45">
        <f>D21/C21</f>
        <v>59696.7375</v>
      </c>
      <c r="F21" s="53">
        <f>D21/$D$48</f>
        <v>0.00150628631903559</v>
      </c>
      <c r="G21" s="54">
        <f>(D21/B21)</f>
        <v>4047.236440677966</v>
      </c>
      <c r="H21" s="55">
        <f>G21/$G$48</f>
        <v>0.028522264930629822</v>
      </c>
    </row>
    <row r="22" spans="1:8" ht="12.75">
      <c r="A22" s="35" t="s">
        <v>24</v>
      </c>
      <c r="B22" s="29">
        <v>210</v>
      </c>
      <c r="C22" s="29">
        <v>9</v>
      </c>
      <c r="D22" s="46">
        <f>SUM(D18:D21)</f>
        <v>626726.95</v>
      </c>
      <c r="E22" s="45">
        <f>D22/C22</f>
        <v>69636.32777777777</v>
      </c>
      <c r="F22" s="62">
        <f>SUM(F18:F21)</f>
        <v>0.0039534414697113985</v>
      </c>
      <c r="G22" s="63"/>
      <c r="H22" s="64">
        <f>SUM(H18:H21)</f>
        <v>0.08635717838767296</v>
      </c>
    </row>
    <row r="23" spans="1:8" ht="12.75">
      <c r="A23" s="32"/>
      <c r="B23" s="6"/>
      <c r="C23" s="6"/>
      <c r="D23" s="46"/>
      <c r="E23" s="46"/>
      <c r="F23" s="58"/>
      <c r="G23" s="56"/>
      <c r="H23" s="57"/>
    </row>
    <row r="24" spans="1:8" ht="12.75">
      <c r="A24" s="32" t="s">
        <v>10</v>
      </c>
      <c r="B24" s="6">
        <v>4557</v>
      </c>
      <c r="C24" s="6">
        <v>5</v>
      </c>
      <c r="D24" s="46">
        <v>83267937</v>
      </c>
      <c r="E24" s="45">
        <f>D24/C24</f>
        <v>16653587.4</v>
      </c>
      <c r="F24" s="53">
        <f>D24/$D$48</f>
        <v>0.5252605065620939</v>
      </c>
      <c r="G24" s="54">
        <f>(D24/B24)*(B24/$B$48)</f>
        <v>3964.5734895015</v>
      </c>
      <c r="H24" s="55">
        <f>G24/$G$48</f>
        <v>0.027939710729025544</v>
      </c>
    </row>
    <row r="25" spans="1:8" ht="12.75">
      <c r="A25" s="32" t="s">
        <v>11</v>
      </c>
      <c r="B25" s="6">
        <v>289</v>
      </c>
      <c r="C25" s="6">
        <v>1</v>
      </c>
      <c r="D25" s="46">
        <v>705340</v>
      </c>
      <c r="E25" s="45">
        <f>D25/C25</f>
        <v>705340</v>
      </c>
      <c r="F25" s="53">
        <f>D25/$D$48</f>
        <v>0.0044493385935394</v>
      </c>
      <c r="G25" s="54">
        <f>(D25/B25)</f>
        <v>2440.622837370242</v>
      </c>
      <c r="H25" s="55">
        <f>G25/$G$48</f>
        <v>0.01719990719187104</v>
      </c>
    </row>
    <row r="26" spans="1:8" ht="12.75">
      <c r="A26" s="35" t="s">
        <v>25</v>
      </c>
      <c r="B26" s="29">
        <v>4846</v>
      </c>
      <c r="C26" s="29">
        <v>6</v>
      </c>
      <c r="D26" s="46">
        <f>SUM(D24:D25)</f>
        <v>83973277</v>
      </c>
      <c r="E26" s="45">
        <f>D26/C26</f>
        <v>13995546.166666666</v>
      </c>
      <c r="F26" s="62">
        <f>SUM(F24:F25)</f>
        <v>0.5297098451556332</v>
      </c>
      <c r="G26" s="63"/>
      <c r="H26" s="64">
        <f>SUM(H24:H25)</f>
        <v>0.04513961792089659</v>
      </c>
    </row>
    <row r="27" spans="1:8" ht="12.75">
      <c r="A27" s="32"/>
      <c r="B27" s="6"/>
      <c r="C27" s="6"/>
      <c r="D27" s="46"/>
      <c r="E27" s="46"/>
      <c r="F27" s="58"/>
      <c r="G27" s="56"/>
      <c r="H27" s="57"/>
    </row>
    <row r="28" spans="1:8" ht="12.75">
      <c r="A28" s="32" t="s">
        <v>12</v>
      </c>
      <c r="B28" s="6">
        <v>60</v>
      </c>
      <c r="C28" s="6">
        <v>9</v>
      </c>
      <c r="D28" s="46">
        <v>281470.72</v>
      </c>
      <c r="E28" s="45">
        <f>D28/C28</f>
        <v>31274.52444444444</v>
      </c>
      <c r="F28" s="53">
        <f>D28/$D$48</f>
        <v>0.0017755388003619843</v>
      </c>
      <c r="G28" s="54">
        <f>(D28/B28)</f>
        <v>4691.178666666666</v>
      </c>
      <c r="H28" s="55">
        <f>G28/$G$48</f>
        <v>0.0330603469129596</v>
      </c>
    </row>
    <row r="29" spans="1:8" ht="12.75">
      <c r="A29" s="32" t="s">
        <v>13</v>
      </c>
      <c r="B29" s="6">
        <v>11</v>
      </c>
      <c r="C29" s="6">
        <v>2</v>
      </c>
      <c r="D29" s="46">
        <v>3990</v>
      </c>
      <c r="E29" s="45">
        <f>D29/C29</f>
        <v>1995</v>
      </c>
      <c r="F29" s="53">
        <f>D29/$D$48</f>
        <v>2.516922475433437E-05</v>
      </c>
      <c r="G29" s="54">
        <f>(D29/B29)</f>
        <v>362.72727272727275</v>
      </c>
      <c r="H29" s="55">
        <f>G29/$G$48</f>
        <v>0.0025562636435836773</v>
      </c>
    </row>
    <row r="30" spans="1:8" ht="12.75">
      <c r="A30" s="35" t="s">
        <v>26</v>
      </c>
      <c r="B30" s="29">
        <v>71</v>
      </c>
      <c r="C30" s="29">
        <v>11</v>
      </c>
      <c r="D30" s="46">
        <f>SUM(D28:D29)</f>
        <v>285460.72</v>
      </c>
      <c r="E30" s="45">
        <f>D30/C30</f>
        <v>25950.974545454545</v>
      </c>
      <c r="F30" s="62">
        <f>SUM(F28:F29)</f>
        <v>0.0018007080251163186</v>
      </c>
      <c r="G30" s="63"/>
      <c r="H30" s="64">
        <f>SUM(H28:H29)</f>
        <v>0.03561661055654328</v>
      </c>
    </row>
    <row r="31" spans="1:8" ht="12.75">
      <c r="A31" s="32"/>
      <c r="B31" s="6"/>
      <c r="C31" s="6"/>
      <c r="D31" s="46"/>
      <c r="E31" s="46"/>
      <c r="F31" s="58"/>
      <c r="G31" s="56"/>
      <c r="H31" s="57"/>
    </row>
    <row r="32" spans="1:8" ht="12.75">
      <c r="A32" s="32" t="s">
        <v>14</v>
      </c>
      <c r="B32" s="6">
        <v>271</v>
      </c>
      <c r="C32" s="6">
        <v>17</v>
      </c>
      <c r="D32" s="46">
        <v>2394993</v>
      </c>
      <c r="E32" s="45">
        <f>D32/C32</f>
        <v>140881.9411764706</v>
      </c>
      <c r="F32" s="53">
        <f>D32/$D$48</f>
        <v>0.015107798772445499</v>
      </c>
      <c r="G32" s="54">
        <f>(D32/B32)</f>
        <v>8837.612546125461</v>
      </c>
      <c r="H32" s="55">
        <f>G32/$G$48</f>
        <v>0.062281690256925905</v>
      </c>
    </row>
    <row r="33" spans="1:8" ht="12.75">
      <c r="A33" s="32" t="s">
        <v>15</v>
      </c>
      <c r="B33" s="6">
        <v>130</v>
      </c>
      <c r="C33" s="6">
        <v>7</v>
      </c>
      <c r="D33" s="46">
        <v>2141575</v>
      </c>
      <c r="E33" s="45">
        <f>D33/C33</f>
        <v>305939.28571428574</v>
      </c>
      <c r="F33" s="53">
        <f>D33/$D$48</f>
        <v>0.01350921867249715</v>
      </c>
      <c r="G33" s="54">
        <f>(D33/B33)</f>
        <v>16473.653846153848</v>
      </c>
      <c r="H33" s="55">
        <f>G33/$G$48</f>
        <v>0.11609549534911287</v>
      </c>
    </row>
    <row r="34" spans="1:8" ht="12.75">
      <c r="A34" s="35" t="s">
        <v>27</v>
      </c>
      <c r="B34" s="29">
        <v>401</v>
      </c>
      <c r="C34" s="29">
        <v>24</v>
      </c>
      <c r="D34" s="46">
        <f>SUM(D32:D33)</f>
        <v>4536568</v>
      </c>
      <c r="E34" s="45">
        <f>D34/C34</f>
        <v>189023.66666666666</v>
      </c>
      <c r="F34" s="62">
        <f>SUM(F32:F33)</f>
        <v>0.028617017444942647</v>
      </c>
      <c r="G34" s="63"/>
      <c r="H34" s="64">
        <f>SUM(H32:H33)</f>
        <v>0.17837718560603877</v>
      </c>
    </row>
    <row r="35" spans="1:8" ht="12.75">
      <c r="A35" s="32"/>
      <c r="B35" s="6"/>
      <c r="C35" s="6"/>
      <c r="D35" s="46"/>
      <c r="E35" s="46"/>
      <c r="F35" s="58"/>
      <c r="G35" s="56"/>
      <c r="H35" s="57"/>
    </row>
    <row r="36" spans="1:8" ht="12.75">
      <c r="A36" s="32" t="s">
        <v>16</v>
      </c>
      <c r="B36" s="6">
        <v>1913</v>
      </c>
      <c r="C36" s="6">
        <v>29</v>
      </c>
      <c r="D36" s="46">
        <v>26726811.75</v>
      </c>
      <c r="E36" s="45">
        <f>D36/C36</f>
        <v>921614.198275862</v>
      </c>
      <c r="F36" s="53">
        <f>D36/$D$48</f>
        <v>0.16859476990038463</v>
      </c>
      <c r="G36" s="54">
        <f>(D36/B36)</f>
        <v>13971.150940930476</v>
      </c>
      <c r="H36" s="55">
        <f>G36/$G$48</f>
        <v>0.09845949807080827</v>
      </c>
    </row>
    <row r="37" spans="1:8" ht="12.75">
      <c r="A37" s="32" t="s">
        <v>17</v>
      </c>
      <c r="B37" s="6">
        <v>671</v>
      </c>
      <c r="C37" s="6">
        <v>14</v>
      </c>
      <c r="D37" s="46">
        <v>15378661</v>
      </c>
      <c r="E37" s="45">
        <f>D37/C37</f>
        <v>1098475.7857142857</v>
      </c>
      <c r="F37" s="53">
        <f>D37/$D$48</f>
        <v>0.09700976820293648</v>
      </c>
      <c r="G37" s="54">
        <f>(D37/B37)</f>
        <v>22919.01788375559</v>
      </c>
      <c r="H37" s="55">
        <f>G37/$G$48</f>
        <v>0.16151818892024403</v>
      </c>
    </row>
    <row r="38" spans="1:8" ht="12.75">
      <c r="A38" s="32" t="s">
        <v>18</v>
      </c>
      <c r="B38" s="6">
        <v>318</v>
      </c>
      <c r="C38" s="6">
        <v>5</v>
      </c>
      <c r="D38" s="45">
        <v>8448566.31</v>
      </c>
      <c r="E38" s="45">
        <f>D38/C38</f>
        <v>1689713.262</v>
      </c>
      <c r="F38" s="53">
        <f>D38/$D$48</f>
        <v>0.05329420158102441</v>
      </c>
      <c r="G38" s="54">
        <f>(D38/B38)</f>
        <v>26567.81858490566</v>
      </c>
      <c r="H38" s="55">
        <f>G38/$G$48</f>
        <v>0.18723254038023354</v>
      </c>
    </row>
    <row r="39" spans="1:8" ht="12.75">
      <c r="A39" s="35" t="s">
        <v>28</v>
      </c>
      <c r="B39" s="29">
        <v>2902</v>
      </c>
      <c r="C39" s="29">
        <v>48</v>
      </c>
      <c r="D39" s="46">
        <f>SUM(D36:D38)</f>
        <v>50554039.06</v>
      </c>
      <c r="E39" s="45">
        <f>D39/C39</f>
        <v>1053209.1470833335</v>
      </c>
      <c r="F39" s="62">
        <f>SUM(F36:F38)</f>
        <v>0.31889873968434557</v>
      </c>
      <c r="G39" s="63"/>
      <c r="H39" s="64">
        <f>SUM(H36:H38)</f>
        <v>0.4472102273712858</v>
      </c>
    </row>
    <row r="40" spans="1:8" ht="12.75">
      <c r="A40" s="32"/>
      <c r="B40" s="6"/>
      <c r="C40" s="6"/>
      <c r="D40" s="46"/>
      <c r="E40" s="46"/>
      <c r="F40" s="58"/>
      <c r="G40" s="56"/>
      <c r="H40" s="57"/>
    </row>
    <row r="41" spans="1:8" ht="12.75">
      <c r="A41" s="32" t="s">
        <v>19</v>
      </c>
      <c r="B41" s="6">
        <v>186</v>
      </c>
      <c r="C41" s="6">
        <v>11</v>
      </c>
      <c r="D41" s="46">
        <v>161943.57</v>
      </c>
      <c r="E41" s="45">
        <f>D41/C41</f>
        <v>14722.142727272729</v>
      </c>
      <c r="F41" s="53">
        <f>D41/$D$48</f>
        <v>0.0010215524087341557</v>
      </c>
      <c r="G41" s="54">
        <f>(D41/B41)</f>
        <v>870.6643548387098</v>
      </c>
      <c r="H41" s="55">
        <f>G41/$G$48</f>
        <v>0.006135870675795175</v>
      </c>
    </row>
    <row r="42" spans="1:8" ht="12.75">
      <c r="A42" s="32" t="s">
        <v>20</v>
      </c>
      <c r="B42" s="6">
        <v>1269</v>
      </c>
      <c r="C42" s="6">
        <v>20</v>
      </c>
      <c r="D42" s="46">
        <v>13639906.9</v>
      </c>
      <c r="E42" s="45">
        <f>D42/C42</f>
        <v>681995.345</v>
      </c>
      <c r="F42" s="53">
        <f>D42/$D$48</f>
        <v>0.08604157453491133</v>
      </c>
      <c r="G42" s="54">
        <f>(D42/B42)</f>
        <v>10748.547596532702</v>
      </c>
      <c r="H42" s="55">
        <f>G42/$G$48</f>
        <v>0.07574870573077641</v>
      </c>
    </row>
    <row r="43" spans="1:8" ht="12.75">
      <c r="A43" s="32" t="s">
        <v>21</v>
      </c>
      <c r="B43" s="6">
        <v>41</v>
      </c>
      <c r="C43" s="6">
        <v>1</v>
      </c>
      <c r="D43" s="46">
        <v>107421.85</v>
      </c>
      <c r="E43" s="45">
        <f>D43/C43</f>
        <v>107421.85</v>
      </c>
      <c r="F43" s="53">
        <f>D43/$D$48</f>
        <v>0.0006776252346306751</v>
      </c>
      <c r="G43" s="54">
        <f>(D43/B43)</f>
        <v>2620.0451219512197</v>
      </c>
      <c r="H43" s="55">
        <f>G43/$G$48</f>
        <v>0.01846435764103241</v>
      </c>
    </row>
    <row r="44" spans="1:8" ht="12.75">
      <c r="A44" s="32" t="s">
        <v>22</v>
      </c>
      <c r="B44" s="6">
        <v>205</v>
      </c>
      <c r="C44" s="6">
        <v>7</v>
      </c>
      <c r="D44" s="46">
        <v>2525708</v>
      </c>
      <c r="E44" s="45">
        <f>D44/C44</f>
        <v>360815.4285714286</v>
      </c>
      <c r="F44" s="53">
        <f>D44/$D$48</f>
        <v>0.01593235897639608</v>
      </c>
      <c r="G44" s="54">
        <f>(D44/B44)</f>
        <v>12320.526829268292</v>
      </c>
      <c r="H44" s="55">
        <f>G44/$G$48</f>
        <v>0.08682698316742203</v>
      </c>
    </row>
    <row r="45" spans="1:8" ht="12.75">
      <c r="A45" s="35" t="s">
        <v>29</v>
      </c>
      <c r="B45" s="29">
        <v>1701</v>
      </c>
      <c r="C45" s="29">
        <v>39</v>
      </c>
      <c r="D45" s="46">
        <f>SUM(D41:D44)</f>
        <v>16434980.32</v>
      </c>
      <c r="E45" s="45">
        <f>D45/C45</f>
        <v>421409.7517948718</v>
      </c>
      <c r="F45" s="62">
        <f>SUM(F41:F44)</f>
        <v>0.10367311115467225</v>
      </c>
      <c r="G45" s="63"/>
      <c r="H45" s="64">
        <f>SUM(H41:H44)</f>
        <v>0.18717591721502602</v>
      </c>
    </row>
    <row r="46" spans="1:8" ht="12.75">
      <c r="A46" s="32"/>
      <c r="B46" s="6"/>
      <c r="C46" s="6"/>
      <c r="D46" s="46"/>
      <c r="E46" s="46"/>
      <c r="F46" s="58"/>
      <c r="G46" s="56"/>
      <c r="H46" s="57"/>
    </row>
    <row r="47" spans="1:8" ht="13.5" thickBot="1">
      <c r="A47" s="36" t="s">
        <v>23</v>
      </c>
      <c r="B47" s="30">
        <v>741</v>
      </c>
      <c r="C47" s="30">
        <v>6</v>
      </c>
      <c r="D47" s="48">
        <v>2115880.7</v>
      </c>
      <c r="E47" s="49">
        <f>D47/C47</f>
        <v>352646.7833333334</v>
      </c>
      <c r="F47" s="59">
        <f>D47/$D$48</f>
        <v>0.01334713706557853</v>
      </c>
      <c r="G47" s="60">
        <f>(D47/B47)</f>
        <v>2855.439541160594</v>
      </c>
      <c r="H47" s="61">
        <f>G47/$G$48</f>
        <v>0.02012326294253657</v>
      </c>
    </row>
    <row r="48" spans="1:8" ht="12.75">
      <c r="A48" s="41" t="s">
        <v>37</v>
      </c>
      <c r="B48" s="5">
        <f>SUM(B18:B47)</f>
        <v>21003</v>
      </c>
      <c r="C48" s="5">
        <f>SUM(C18:C47)</f>
        <v>280</v>
      </c>
      <c r="D48" s="42">
        <f>SUM(D47,D45,D39,D34,D30,D26,D22)</f>
        <v>158526932.75</v>
      </c>
      <c r="E48" s="40">
        <f>D48/C48</f>
        <v>566167.6169642857</v>
      </c>
      <c r="F48" s="43">
        <f>SUM(F47,F45,F39,F34,F30,F26,F22)</f>
        <v>1</v>
      </c>
      <c r="G48" s="42">
        <f>SUM(G18:G47)</f>
        <v>141897.44224455586</v>
      </c>
      <c r="H48" s="43">
        <f>SUM(H47,H45,H39,H34,H30,H26,H22)</f>
        <v>1</v>
      </c>
    </row>
  </sheetData>
  <printOptions/>
  <pageMargins left="0.22" right="0.17" top="1" bottom="1" header="0.4921259845" footer="0.4921259845"/>
  <pageSetup horizontalDpi="600" verticalDpi="600" orientation="portrait" paperSize="9" r:id="rId1"/>
  <ignoredErrors>
    <ignoredError sqref="B13:D13" formulaRange="1"/>
    <ignoredError sqref="E22 E26 E30 E34 E39 E45 E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</dc:creator>
  <cp:keywords/>
  <dc:description/>
  <cp:lastModifiedBy>chrastova</cp:lastModifiedBy>
  <cp:lastPrinted>2008-06-12T06:43:25Z</cp:lastPrinted>
  <dcterms:created xsi:type="dcterms:W3CDTF">2008-06-06T05:19:44Z</dcterms:created>
  <dcterms:modified xsi:type="dcterms:W3CDTF">2008-06-12T09:22:11Z</dcterms:modified>
  <cp:category/>
  <cp:version/>
  <cp:contentType/>
  <cp:contentStatus/>
</cp:coreProperties>
</file>