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840" windowWidth="15480" windowHeight="11640" tabRatio="609" activeTab="0"/>
  </bookViews>
  <sheets>
    <sheet name="RK-11-2008-39, př. 1" sheetId="1" r:id="rId1"/>
  </sheets>
  <definedNames/>
  <calcPr fullCalcOnLoad="1"/>
</workbook>
</file>

<file path=xl/sharedStrings.xml><?xml version="1.0" encoding="utf-8"?>
<sst xmlns="http://schemas.openxmlformats.org/spreadsheetml/2006/main" count="132" uniqueCount="99">
  <si>
    <t xml:space="preserve">Hlavní </t>
  </si>
  <si>
    <t>Celkem</t>
  </si>
  <si>
    <t xml:space="preserve">v </t>
  </si>
  <si>
    <t>činnost</t>
  </si>
  <si>
    <t>+/-</t>
  </si>
  <si>
    <t>%</t>
  </si>
  <si>
    <t>Tržby za vlastní výrobky /úč. 601/</t>
  </si>
  <si>
    <t>Tržby z prodeje služeb /úč. 602/</t>
  </si>
  <si>
    <t>Tržby za prodané zboží /úč. 604/</t>
  </si>
  <si>
    <t>Aktivace /sesk.úč. 62/</t>
  </si>
  <si>
    <t>Ostatní výnosy /sesk.úč. 64/</t>
  </si>
  <si>
    <t xml:space="preserve">      z toho: zúčtování fondů /úč.648/</t>
  </si>
  <si>
    <t>Tržby z prodeje majetku /sesk.úč.65/</t>
  </si>
  <si>
    <t xml:space="preserve">      z toho: tržby z prodeje dlouhod. majetku /úč. 651/</t>
  </si>
  <si>
    <t>Provozní dotace /úč. 691/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</si>
  <si>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</si>
  <si>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</si>
  <si>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</si>
  <si>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</si>
  <si>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Spotřeba ostat. nesklad. dodávek /úč. 503/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</si>
  <si>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</si>
  <si>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</si>
  <si>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</si>
  <si>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</si>
  <si>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</si>
  <si>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</si>
  <si>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</si>
  <si>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</si>
  <si>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</si>
  <si>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</si>
  <si>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</si>
  <si>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>Odpisy, prodaný majetek /sesk.úč. 55/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</si>
  <si>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</si>
  <si>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</si>
  <si>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</si>
  <si>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</si>
  <si>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/v tis. Kč/</t>
  </si>
  <si>
    <t xml:space="preserve">Doplňková </t>
  </si>
  <si>
    <t>v tis.Kč</t>
  </si>
  <si>
    <t>Strojní investice - movitý majetek</t>
  </si>
  <si>
    <t>celkem</t>
  </si>
  <si>
    <t>z toho odpisová skupina:</t>
  </si>
  <si>
    <t>Pořizovací cena majetku</t>
  </si>
  <si>
    <t>Nerozdělený zisk, ztráta minulých let k 31.12.</t>
  </si>
  <si>
    <t>Fondy v tis. Kč</t>
  </si>
  <si>
    <t>Tvorba</t>
  </si>
  <si>
    <t>Čerpání</t>
  </si>
  <si>
    <t>Běžný účet celkem</t>
  </si>
  <si>
    <t>Běžný účet FKSP</t>
  </si>
  <si>
    <t xml:space="preserve">Kumulovaná ztráta </t>
  </si>
  <si>
    <t>Deficit (-) BÚ</t>
  </si>
  <si>
    <t>nemovitý majetek</t>
  </si>
  <si>
    <t>Limit</t>
  </si>
  <si>
    <t>Skutečnost</t>
  </si>
  <si>
    <t xml:space="preserve"> </t>
  </si>
  <si>
    <t>CELKEM</t>
  </si>
  <si>
    <t>Ostatní běžné účty</t>
  </si>
  <si>
    <t>Pracovníci</t>
  </si>
  <si>
    <r>
      <t xml:space="preserve">Průměrná mzda </t>
    </r>
    <r>
      <rPr>
        <sz val="8"/>
        <rFont val="Arial CE"/>
        <family val="2"/>
      </rPr>
      <t>(v Kč)</t>
    </r>
  </si>
  <si>
    <t>Návrh</t>
  </si>
  <si>
    <t>Změna + -</t>
  </si>
  <si>
    <t>Index</t>
  </si>
  <si>
    <t>prostředků</t>
  </si>
  <si>
    <t>Ukazatel</t>
  </si>
  <si>
    <t>Bankovní a účetní stav peněžních fondů</t>
  </si>
  <si>
    <t>na platy (v tis. Kč)</t>
  </si>
  <si>
    <t>z toho:     fond odměn</t>
  </si>
  <si>
    <t xml:space="preserve">                 provozní prostř.</t>
  </si>
  <si>
    <t>z toho:     rezervní fond</t>
  </si>
  <si>
    <t xml:space="preserve">                 investiční fond</t>
  </si>
  <si>
    <t>Odvod z investičního fondu organizace</t>
  </si>
  <si>
    <t>Skutečnost za rok 2006</t>
  </si>
  <si>
    <t>Stav k 1.1.2007</t>
  </si>
  <si>
    <t>Stav k 31.12.2007</t>
  </si>
  <si>
    <t>Rozdíl 2007-2006</t>
  </si>
  <si>
    <t>počet stran: 1</t>
  </si>
  <si>
    <t>Oprávky k 1.1.2008</t>
  </si>
  <si>
    <t>Odpisový plán na rok 2008</t>
  </si>
  <si>
    <t>Účetní odpisy na rok 2008</t>
  </si>
  <si>
    <t>Zůstatková cena k 31.12.2008</t>
  </si>
  <si>
    <t>Zůstatek bank.účtu k 1.1.2007</t>
  </si>
  <si>
    <t>Účetní stav 2007</t>
  </si>
  <si>
    <t>Zůstatek bank.účtu k 31.12.2007</t>
  </si>
  <si>
    <t>Stav k 1.1.2008</t>
  </si>
  <si>
    <t>Plán 2008</t>
  </si>
  <si>
    <t>Stav k 31.12.2008</t>
  </si>
  <si>
    <t>Plán čerpání investičního fondu 2008</t>
  </si>
  <si>
    <t>technické vybavení (fotoparát, notebook, GPS, dataprojektor)</t>
  </si>
  <si>
    <t>počítačová síť (vč. PC a multifunkční tiskárny/kopírky)</t>
  </si>
  <si>
    <t>osobní automobil</t>
  </si>
  <si>
    <t>Skutečnost za rok 2007</t>
  </si>
  <si>
    <t>Návrh na rok 2008</t>
  </si>
  <si>
    <t>Rozdíl 2008-2007</t>
  </si>
  <si>
    <t>Pracovníci, průměrná mzda a limit prostředků na platy 2008</t>
  </si>
  <si>
    <t>Finanční plán výnosů a nákladů na rok 2008</t>
  </si>
  <si>
    <t>Vysočina Tourism, příspěvková organizace</t>
  </si>
  <si>
    <t>2008/2007</t>
  </si>
  <si>
    <t>x</t>
  </si>
  <si>
    <t xml:space="preserve">RK-11-2008-39, př. 1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</si>
</sst>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1">
    <font>
      <sz val="10"/>
      <name val="Arial CE"/>
      <family val="0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horizontal="center" vertic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3" fontId="2" fillId="3" borderId="2" xfId="0" applyNumberFormat="1" applyFont="1" applyFill="1" applyBorder="1" applyAlignment="1">
      <alignment vertical="center" wrapText="1"/>
    </xf>
    <xf numFmtId="10" fontId="2" fillId="3" borderId="3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 quotePrefix="1">
      <alignment horizontal="center"/>
    </xf>
    <xf numFmtId="0" fontId="4" fillId="2" borderId="4" xfId="0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vertical="center" wrapText="1"/>
    </xf>
    <xf numFmtId="3" fontId="2" fillId="3" borderId="6" xfId="0" applyNumberFormat="1" applyFont="1" applyFill="1" applyBorder="1" applyAlignment="1">
      <alignment vertical="center" wrapText="1"/>
    </xf>
    <xf numFmtId="10" fontId="2" fillId="3" borderId="7" xfId="0" applyNumberFormat="1" applyFont="1" applyFill="1" applyBorder="1" applyAlignment="1">
      <alignment vertical="center" wrapText="1"/>
    </xf>
    <xf numFmtId="3" fontId="2" fillId="3" borderId="8" xfId="0" applyNumberFormat="1" applyFont="1" applyFill="1" applyBorder="1" applyAlignment="1">
      <alignment vertical="center" wrapText="1"/>
    </xf>
    <xf numFmtId="10" fontId="2" fillId="3" borderId="9" xfId="0" applyNumberFormat="1" applyFont="1" applyFill="1" applyBorder="1" applyAlignment="1">
      <alignment vertical="center" wrapText="1"/>
    </xf>
    <xf numFmtId="10" fontId="2" fillId="3" borderId="10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3" fontId="2" fillId="2" borderId="18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3" fontId="2" fillId="2" borderId="7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Continuous"/>
    </xf>
    <xf numFmtId="0" fontId="3" fillId="2" borderId="16" xfId="0" applyFont="1" applyFill="1" applyBorder="1" applyAlignment="1">
      <alignment horizontal="centerContinuous"/>
    </xf>
    <xf numFmtId="0" fontId="0" fillId="2" borderId="17" xfId="0" applyFont="1" applyFill="1" applyBorder="1" applyAlignment="1">
      <alignment horizontal="centerContinuous"/>
    </xf>
    <xf numFmtId="0" fontId="4" fillId="0" borderId="18" xfId="0" applyFont="1" applyBorder="1" applyAlignment="1">
      <alignment/>
    </xf>
    <xf numFmtId="0" fontId="2" fillId="0" borderId="21" xfId="0" applyFont="1" applyBorder="1" applyAlignment="1">
      <alignment/>
    </xf>
    <xf numFmtId="3" fontId="9" fillId="0" borderId="22" xfId="0" applyNumberFormat="1" applyFont="1" applyBorder="1" applyAlignment="1">
      <alignment/>
    </xf>
    <xf numFmtId="3" fontId="9" fillId="0" borderId="23" xfId="0" applyNumberFormat="1" applyFont="1" applyBorder="1" applyAlignment="1">
      <alignment horizontal="center"/>
    </xf>
    <xf numFmtId="3" fontId="9" fillId="0" borderId="24" xfId="0" applyNumberFormat="1" applyFont="1" applyBorder="1" applyAlignment="1">
      <alignment/>
    </xf>
    <xf numFmtId="0" fontId="10" fillId="0" borderId="25" xfId="0" applyFont="1" applyBorder="1" applyAlignment="1">
      <alignment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6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28" xfId="0" applyFont="1" applyFill="1" applyBorder="1" applyAlignment="1">
      <alignment horizontal="left" vertical="center" wrapText="1"/>
    </xf>
    <xf numFmtId="0" fontId="10" fillId="2" borderId="27" xfId="0" applyFont="1" applyFill="1" applyBorder="1" applyAlignment="1">
      <alignment horizontal="centerContinuous" vertical="center"/>
    </xf>
    <xf numFmtId="0" fontId="10" fillId="2" borderId="29" xfId="0" applyFont="1" applyFill="1" applyBorder="1" applyAlignment="1">
      <alignment horizontal="centerContinuous" vertical="center"/>
    </xf>
    <xf numFmtId="0" fontId="10" fillId="2" borderId="30" xfId="0" applyFont="1" applyFill="1" applyBorder="1" applyAlignment="1">
      <alignment horizontal="centerContinuous" vertical="center"/>
    </xf>
    <xf numFmtId="0" fontId="9" fillId="2" borderId="8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3" fontId="9" fillId="0" borderId="5" xfId="0" applyNumberFormat="1" applyFont="1" applyBorder="1" applyAlignment="1">
      <alignment vertical="center" wrapText="1"/>
    </xf>
    <xf numFmtId="3" fontId="9" fillId="0" borderId="32" xfId="0" applyNumberFormat="1" applyFont="1" applyBorder="1" applyAlignment="1">
      <alignment vertical="center" wrapText="1"/>
    </xf>
    <xf numFmtId="3" fontId="9" fillId="0" borderId="33" xfId="0" applyNumberFormat="1" applyFont="1" applyBorder="1" applyAlignment="1">
      <alignment vertical="center" wrapText="1"/>
    </xf>
    <xf numFmtId="3" fontId="9" fillId="0" borderId="6" xfId="0" applyNumberFormat="1" applyFont="1" applyBorder="1" applyAlignment="1">
      <alignment vertical="center" wrapText="1"/>
    </xf>
    <xf numFmtId="3" fontId="9" fillId="0" borderId="18" xfId="0" applyNumberFormat="1" applyFont="1" applyBorder="1" applyAlignment="1">
      <alignment vertical="center" wrapText="1"/>
    </xf>
    <xf numFmtId="3" fontId="9" fillId="0" borderId="8" xfId="0" applyNumberFormat="1" applyFont="1" applyBorder="1" applyAlignment="1">
      <alignment vertical="center" wrapText="1"/>
    </xf>
    <xf numFmtId="3" fontId="9" fillId="0" borderId="31" xfId="0" applyNumberFormat="1" applyFont="1" applyBorder="1" applyAlignment="1">
      <alignment vertical="center" wrapText="1"/>
    </xf>
    <xf numFmtId="3" fontId="10" fillId="2" borderId="2" xfId="0" applyNumberFormat="1" applyFont="1" applyFill="1" applyBorder="1" applyAlignment="1">
      <alignment vertical="center" wrapText="1"/>
    </xf>
    <xf numFmtId="3" fontId="10" fillId="2" borderId="34" xfId="0" applyNumberFormat="1" applyFont="1" applyFill="1" applyBorder="1" applyAlignment="1">
      <alignment vertical="center" wrapText="1"/>
    </xf>
    <xf numFmtId="3" fontId="10" fillId="2" borderId="35" xfId="0" applyNumberFormat="1" applyFont="1" applyFill="1" applyBorder="1" applyAlignment="1">
      <alignment vertical="center" wrapText="1"/>
    </xf>
    <xf numFmtId="3" fontId="9" fillId="0" borderId="36" xfId="0" applyNumberFormat="1" applyFont="1" applyBorder="1" applyAlignment="1">
      <alignment vertical="center" wrapText="1"/>
    </xf>
    <xf numFmtId="3" fontId="10" fillId="2" borderId="20" xfId="0" applyNumberFormat="1" applyFont="1" applyFill="1" applyBorder="1" applyAlignment="1">
      <alignment vertical="center" wrapText="1"/>
    </xf>
    <xf numFmtId="3" fontId="10" fillId="2" borderId="37" xfId="0" applyNumberFormat="1" applyFont="1" applyFill="1" applyBorder="1" applyAlignment="1">
      <alignment vertical="center" wrapText="1"/>
    </xf>
    <xf numFmtId="3" fontId="10" fillId="2" borderId="16" xfId="0" applyNumberFormat="1" applyFont="1" applyFill="1" applyBorder="1" applyAlignment="1">
      <alignment vertical="center" wrapText="1"/>
    </xf>
    <xf numFmtId="3" fontId="10" fillId="2" borderId="38" xfId="0" applyNumberFormat="1" applyFont="1" applyFill="1" applyBorder="1" applyAlignment="1">
      <alignment vertical="center" wrapText="1"/>
    </xf>
    <xf numFmtId="0" fontId="10" fillId="2" borderId="39" xfId="0" applyFont="1" applyFill="1" applyBorder="1" applyAlignment="1">
      <alignment horizontal="centerContinuous" vertical="center"/>
    </xf>
    <xf numFmtId="0" fontId="9" fillId="2" borderId="4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9" fillId="2" borderId="4" xfId="0" applyFont="1" applyFill="1" applyBorder="1" applyAlignment="1" quotePrefix="1">
      <alignment horizontal="center"/>
    </xf>
    <xf numFmtId="3" fontId="9" fillId="0" borderId="42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vertical="center" wrapText="1"/>
    </xf>
    <xf numFmtId="3" fontId="10" fillId="3" borderId="5" xfId="0" applyNumberFormat="1" applyFont="1" applyFill="1" applyBorder="1" applyAlignment="1">
      <alignment vertical="center" wrapText="1"/>
    </xf>
    <xf numFmtId="10" fontId="10" fillId="3" borderId="7" xfId="0" applyNumberFormat="1" applyFont="1" applyFill="1" applyBorder="1" applyAlignment="1">
      <alignment vertical="center" wrapText="1"/>
    </xf>
    <xf numFmtId="3" fontId="10" fillId="3" borderId="6" xfId="0" applyNumberFormat="1" applyFont="1" applyFill="1" applyBorder="1" applyAlignment="1">
      <alignment vertical="center" wrapText="1"/>
    </xf>
    <xf numFmtId="3" fontId="9" fillId="0" borderId="40" xfId="0" applyNumberFormat="1" applyFont="1" applyFill="1" applyBorder="1" applyAlignment="1">
      <alignment vertical="center" wrapText="1"/>
    </xf>
    <xf numFmtId="3" fontId="10" fillId="3" borderId="8" xfId="0" applyNumberFormat="1" applyFont="1" applyFill="1" applyBorder="1" applyAlignment="1">
      <alignment vertical="center" wrapText="1"/>
    </xf>
    <xf numFmtId="10" fontId="10" fillId="3" borderId="9" xfId="0" applyNumberFormat="1" applyFont="1" applyFill="1" applyBorder="1" applyAlignment="1">
      <alignment vertical="center" wrapText="1"/>
    </xf>
    <xf numFmtId="3" fontId="10" fillId="3" borderId="2" xfId="0" applyNumberFormat="1" applyFont="1" applyFill="1" applyBorder="1" applyAlignment="1">
      <alignment vertical="center" wrapText="1"/>
    </xf>
    <xf numFmtId="10" fontId="10" fillId="3" borderId="3" xfId="0" applyNumberFormat="1" applyFont="1" applyFill="1" applyBorder="1" applyAlignment="1">
      <alignment vertical="center" wrapText="1"/>
    </xf>
    <xf numFmtId="10" fontId="10" fillId="3" borderId="10" xfId="0" applyNumberFormat="1" applyFont="1" applyFill="1" applyBorder="1" applyAlignment="1">
      <alignment vertical="center" wrapText="1"/>
    </xf>
    <xf numFmtId="3" fontId="9" fillId="0" borderId="36" xfId="0" applyNumberFormat="1" applyFont="1" applyFill="1" applyBorder="1" applyAlignment="1">
      <alignment vertical="center" wrapText="1"/>
    </xf>
    <xf numFmtId="3" fontId="9" fillId="0" borderId="18" xfId="0" applyNumberFormat="1" applyFont="1" applyFill="1" applyBorder="1" applyAlignment="1">
      <alignment vertical="center" wrapText="1"/>
    </xf>
    <xf numFmtId="3" fontId="9" fillId="0" borderId="40" xfId="0" applyNumberFormat="1" applyFont="1" applyBorder="1" applyAlignment="1">
      <alignment vertical="center" wrapText="1"/>
    </xf>
    <xf numFmtId="3" fontId="10" fillId="3" borderId="43" xfId="0" applyNumberFormat="1" applyFont="1" applyFill="1" applyBorder="1" applyAlignment="1">
      <alignment vertical="center" wrapText="1"/>
    </xf>
    <xf numFmtId="0" fontId="10" fillId="2" borderId="18" xfId="20" applyFont="1" applyFill="1" applyBorder="1" applyAlignment="1">
      <alignment horizontal="center" vertical="center"/>
      <protection/>
    </xf>
    <xf numFmtId="0" fontId="10" fillId="2" borderId="44" xfId="20" applyFont="1" applyFill="1" applyBorder="1" applyAlignment="1">
      <alignment horizontal="center" vertical="center"/>
      <protection/>
    </xf>
    <xf numFmtId="3" fontId="10" fillId="0" borderId="26" xfId="20" applyNumberFormat="1" applyFont="1" applyBorder="1" applyAlignment="1">
      <alignment horizontal="center" vertical="center"/>
      <protection/>
    </xf>
    <xf numFmtId="3" fontId="10" fillId="0" borderId="22" xfId="20" applyNumberFormat="1" applyFont="1" applyBorder="1" applyAlignment="1">
      <alignment horizontal="center" vertical="center"/>
      <protection/>
    </xf>
    <xf numFmtId="3" fontId="10" fillId="0" borderId="22" xfId="20" applyNumberFormat="1" applyFont="1" applyBorder="1" applyAlignment="1">
      <alignment horizontal="right" vertical="center"/>
      <protection/>
    </xf>
    <xf numFmtId="3" fontId="10" fillId="0" borderId="45" xfId="20" applyNumberFormat="1" applyFont="1" applyBorder="1" applyAlignment="1">
      <alignment horizontal="right" vertical="center"/>
      <protection/>
    </xf>
    <xf numFmtId="3" fontId="10" fillId="0" borderId="46" xfId="20" applyNumberFormat="1" applyFont="1" applyBorder="1" applyAlignment="1">
      <alignment horizontal="right" vertical="center"/>
      <protection/>
    </xf>
    <xf numFmtId="3" fontId="10" fillId="0" borderId="23" xfId="20" applyNumberFormat="1" applyFont="1" applyBorder="1" applyAlignment="1">
      <alignment horizontal="center" vertical="center"/>
      <protection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10" fillId="0" borderId="27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3" fontId="10" fillId="0" borderId="8" xfId="0" applyNumberFormat="1" applyFont="1" applyBorder="1" applyAlignment="1">
      <alignment/>
    </xf>
    <xf numFmtId="3" fontId="10" fillId="0" borderId="36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0" fontId="10" fillId="0" borderId="29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3" fontId="10" fillId="0" borderId="39" xfId="0" applyNumberFormat="1" applyFont="1" applyBorder="1" applyAlignment="1" quotePrefix="1">
      <alignment horizontal="right"/>
    </xf>
    <xf numFmtId="3" fontId="10" fillId="0" borderId="18" xfId="0" applyNumberFormat="1" applyFont="1" applyBorder="1" applyAlignment="1">
      <alignment horizontal="right"/>
    </xf>
    <xf numFmtId="3" fontId="10" fillId="0" borderId="44" xfId="0" applyNumberFormat="1" applyFont="1" applyBorder="1" applyAlignment="1">
      <alignment horizontal="right"/>
    </xf>
    <xf numFmtId="3" fontId="10" fillId="0" borderId="18" xfId="0" applyNumberFormat="1" applyFont="1" applyBorder="1" applyAlignment="1" quotePrefix="1">
      <alignment horizontal="right"/>
    </xf>
    <xf numFmtId="3" fontId="10" fillId="0" borderId="47" xfId="0" applyNumberFormat="1" applyFont="1" applyBorder="1" applyAlignment="1" quotePrefix="1">
      <alignment horizontal="right"/>
    </xf>
    <xf numFmtId="3" fontId="10" fillId="0" borderId="31" xfId="0" applyNumberFormat="1" applyFont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3" fontId="10" fillId="0" borderId="22" xfId="0" applyNumberFormat="1" applyFont="1" applyBorder="1" applyAlignment="1">
      <alignment horizontal="right"/>
    </xf>
    <xf numFmtId="3" fontId="10" fillId="0" borderId="46" xfId="0" applyNumberFormat="1" applyFont="1" applyBorder="1" applyAlignment="1">
      <alignment horizontal="right"/>
    </xf>
    <xf numFmtId="3" fontId="10" fillId="0" borderId="30" xfId="0" applyNumberFormat="1" applyFont="1" applyBorder="1" applyAlignment="1" quotePrefix="1">
      <alignment horizontal="right"/>
    </xf>
    <xf numFmtId="3" fontId="10" fillId="0" borderId="7" xfId="0" applyNumberFormat="1" applyFont="1" applyBorder="1" applyAlignment="1">
      <alignment horizontal="right"/>
    </xf>
    <xf numFmtId="3" fontId="10" fillId="0" borderId="7" xfId="0" applyNumberFormat="1" applyFont="1" applyBorder="1" applyAlignment="1" quotePrefix="1">
      <alignment horizontal="right"/>
    </xf>
    <xf numFmtId="3" fontId="10" fillId="0" borderId="9" xfId="0" applyNumberFormat="1" applyFont="1" applyBorder="1" applyAlignment="1">
      <alignment horizontal="right"/>
    </xf>
    <xf numFmtId="3" fontId="10" fillId="0" borderId="23" xfId="0" applyNumberFormat="1" applyFont="1" applyBorder="1" applyAlignment="1">
      <alignment horizontal="right"/>
    </xf>
    <xf numFmtId="3" fontId="10" fillId="0" borderId="39" xfId="0" applyNumberFormat="1" applyFont="1" applyBorder="1" applyAlignment="1">
      <alignment horizontal="right"/>
    </xf>
    <xf numFmtId="3" fontId="10" fillId="0" borderId="48" xfId="0" applyNumberFormat="1" applyFont="1" applyBorder="1" applyAlignment="1">
      <alignment horizontal="right"/>
    </xf>
    <xf numFmtId="3" fontId="10" fillId="0" borderId="49" xfId="0" applyNumberFormat="1" applyFont="1" applyBorder="1" applyAlignment="1" quotePrefix="1">
      <alignment horizontal="right"/>
    </xf>
    <xf numFmtId="3" fontId="10" fillId="0" borderId="50" xfId="0" applyNumberFormat="1" applyFont="1" applyBorder="1" applyAlignment="1">
      <alignment horizontal="right"/>
    </xf>
    <xf numFmtId="3" fontId="10" fillId="0" borderId="50" xfId="0" applyNumberFormat="1" applyFont="1" applyBorder="1" applyAlignment="1" quotePrefix="1">
      <alignment horizontal="right"/>
    </xf>
    <xf numFmtId="3" fontId="10" fillId="0" borderId="10" xfId="0" applyNumberFormat="1" applyFont="1" applyBorder="1" applyAlignment="1" quotePrefix="1">
      <alignment horizontal="right"/>
    </xf>
    <xf numFmtId="3" fontId="10" fillId="0" borderId="51" xfId="0" applyNumberFormat="1" applyFont="1" applyBorder="1" applyAlignment="1">
      <alignment horizontal="right"/>
    </xf>
    <xf numFmtId="3" fontId="10" fillId="0" borderId="45" xfId="0" applyNumberFormat="1" applyFont="1" applyBorder="1" applyAlignment="1">
      <alignment horizontal="right"/>
    </xf>
    <xf numFmtId="3" fontId="10" fillId="3" borderId="22" xfId="0" applyNumberFormat="1" applyFont="1" applyFill="1" applyBorder="1" applyAlignment="1">
      <alignment horizontal="right"/>
    </xf>
    <xf numFmtId="3" fontId="10" fillId="3" borderId="23" xfId="0" applyNumberFormat="1" applyFont="1" applyFill="1" applyBorder="1" applyAlignment="1">
      <alignment horizontal="right"/>
    </xf>
    <xf numFmtId="3" fontId="10" fillId="3" borderId="18" xfId="0" applyNumberFormat="1" applyFont="1" applyFill="1" applyBorder="1" applyAlignment="1">
      <alignment horizontal="right"/>
    </xf>
    <xf numFmtId="3" fontId="10" fillId="3" borderId="7" xfId="0" applyNumberFormat="1" applyFont="1" applyFill="1" applyBorder="1" applyAlignment="1">
      <alignment horizontal="right"/>
    </xf>
    <xf numFmtId="2" fontId="9" fillId="0" borderId="23" xfId="0" applyNumberFormat="1" applyFont="1" applyBorder="1" applyAlignment="1">
      <alignment horizontal="right"/>
    </xf>
    <xf numFmtId="3" fontId="9" fillId="3" borderId="22" xfId="0" applyNumberFormat="1" applyFont="1" applyFill="1" applyBorder="1" applyAlignment="1">
      <alignment/>
    </xf>
    <xf numFmtId="0" fontId="10" fillId="3" borderId="3" xfId="0" applyFont="1" applyFill="1" applyBorder="1" applyAlignment="1">
      <alignment/>
    </xf>
    <xf numFmtId="0" fontId="10" fillId="3" borderId="25" xfId="0" applyFont="1" applyFill="1" applyBorder="1" applyAlignment="1">
      <alignment/>
    </xf>
    <xf numFmtId="3" fontId="10" fillId="3" borderId="31" xfId="0" applyNumberFormat="1" applyFont="1" applyFill="1" applyBorder="1" applyAlignment="1">
      <alignment horizontal="right"/>
    </xf>
    <xf numFmtId="3" fontId="10" fillId="3" borderId="9" xfId="0" applyNumberFormat="1" applyFont="1" applyFill="1" applyBorder="1" applyAlignment="1">
      <alignment horizontal="right"/>
    </xf>
    <xf numFmtId="0" fontId="3" fillId="0" borderId="5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53" xfId="0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5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38" xfId="0" applyFont="1" applyBorder="1" applyAlignment="1">
      <alignment/>
    </xf>
    <xf numFmtId="0" fontId="10" fillId="2" borderId="56" xfId="0" applyFont="1" applyFill="1" applyBorder="1" applyAlignment="1">
      <alignment horizontal="center" vertical="center"/>
    </xf>
    <xf numFmtId="0" fontId="10" fillId="2" borderId="48" xfId="20" applyFont="1" applyFill="1" applyBorder="1" applyAlignment="1">
      <alignment horizontal="center" vertical="center"/>
      <protection/>
    </xf>
    <xf numFmtId="0" fontId="10" fillId="2" borderId="55" xfId="20" applyFont="1" applyFill="1" applyBorder="1" applyAlignment="1">
      <alignment horizontal="center" vertical="center"/>
      <protection/>
    </xf>
    <xf numFmtId="0" fontId="10" fillId="2" borderId="49" xfId="20" applyFont="1" applyFill="1" applyBorder="1" applyAlignment="1">
      <alignment horizontal="center" vertical="center"/>
      <protection/>
    </xf>
    <xf numFmtId="0" fontId="10" fillId="2" borderId="44" xfId="20" applyFont="1" applyFill="1" applyBorder="1" applyAlignment="1">
      <alignment horizontal="left" vertical="center"/>
      <protection/>
    </xf>
    <xf numFmtId="0" fontId="10" fillId="2" borderId="57" xfId="20" applyFont="1" applyFill="1" applyBorder="1" applyAlignment="1">
      <alignment horizontal="left" vertical="center"/>
      <protection/>
    </xf>
    <xf numFmtId="0" fontId="10" fillId="2" borderId="50" xfId="20" applyFont="1" applyFill="1" applyBorder="1" applyAlignment="1">
      <alignment horizontal="left" vertical="center"/>
      <protection/>
    </xf>
    <xf numFmtId="164" fontId="10" fillId="0" borderId="28" xfId="0" applyNumberFormat="1" applyFont="1" applyFill="1" applyBorder="1" applyAlignment="1">
      <alignment horizontal="center"/>
    </xf>
    <xf numFmtId="164" fontId="10" fillId="0" borderId="58" xfId="0" applyNumberFormat="1" applyFont="1" applyFill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/>
    </xf>
    <xf numFmtId="3" fontId="10" fillId="2" borderId="28" xfId="0" applyNumberFormat="1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3" fontId="2" fillId="2" borderId="52" xfId="0" applyNumberFormat="1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10" fillId="2" borderId="60" xfId="20" applyFont="1" applyFill="1" applyBorder="1" applyAlignment="1">
      <alignment horizontal="center" vertical="center" wrapText="1"/>
      <protection/>
    </xf>
    <xf numFmtId="0" fontId="9" fillId="0" borderId="61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10" fillId="2" borderId="37" xfId="20" applyFont="1" applyFill="1" applyBorder="1" applyAlignment="1">
      <alignment horizontal="center" vertical="center" wrapText="1"/>
      <protection/>
    </xf>
    <xf numFmtId="0" fontId="9" fillId="0" borderId="6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0" fillId="2" borderId="63" xfId="20" applyFont="1" applyFill="1" applyBorder="1" applyAlignment="1">
      <alignment horizontal="center" vertical="center" wrapText="1"/>
      <protection/>
    </xf>
    <xf numFmtId="0" fontId="9" fillId="0" borderId="6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2" borderId="65" xfId="20" applyFont="1" applyFill="1" applyBorder="1" applyAlignment="1">
      <alignment horizontal="center" vertical="center"/>
      <protection/>
    </xf>
    <xf numFmtId="0" fontId="9" fillId="0" borderId="66" xfId="0" applyFont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3" fillId="2" borderId="53" xfId="0" applyFont="1" applyFill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9" fillId="0" borderId="47" xfId="0" applyFont="1" applyBorder="1" applyAlignment="1">
      <alignment horizontal="left"/>
    </xf>
    <xf numFmtId="0" fontId="9" fillId="0" borderId="66" xfId="0" applyFont="1" applyBorder="1" applyAlignment="1">
      <alignment horizontal="left"/>
    </xf>
    <xf numFmtId="0" fontId="9" fillId="0" borderId="67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65" xfId="0" applyFont="1" applyBorder="1" applyAlignment="1">
      <alignment horizontal="left"/>
    </xf>
    <xf numFmtId="0" fontId="9" fillId="0" borderId="5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6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2" fillId="2" borderId="20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0" borderId="55" xfId="0" applyFont="1" applyBorder="1" applyAlignment="1">
      <alignment vertical="center"/>
    </xf>
    <xf numFmtId="3" fontId="9" fillId="0" borderId="9" xfId="0" applyNumberFormat="1" applyFont="1" applyBorder="1" applyAlignment="1">
      <alignment horizontal="right"/>
    </xf>
    <xf numFmtId="3" fontId="9" fillId="0" borderId="64" xfId="0" applyNumberFormat="1" applyFont="1" applyBorder="1" applyAlignment="1">
      <alignment horizontal="right"/>
    </xf>
    <xf numFmtId="0" fontId="3" fillId="2" borderId="27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3" fontId="3" fillId="2" borderId="44" xfId="0" applyNumberFormat="1" applyFont="1" applyFill="1" applyBorder="1" applyAlignment="1">
      <alignment horizontal="left" vertical="center"/>
    </xf>
    <xf numFmtId="3" fontId="3" fillId="2" borderId="57" xfId="0" applyNumberFormat="1" applyFont="1" applyFill="1" applyBorder="1" applyAlignment="1">
      <alignment horizontal="left" vertical="center"/>
    </xf>
    <xf numFmtId="3" fontId="3" fillId="2" borderId="50" xfId="0" applyNumberFormat="1" applyFont="1" applyFill="1" applyBorder="1" applyAlignment="1">
      <alignment horizontal="left" vertical="center"/>
    </xf>
    <xf numFmtId="3" fontId="3" fillId="2" borderId="6" xfId="0" applyNumberFormat="1" applyFont="1" applyFill="1" applyBorder="1" applyAlignment="1">
      <alignment horizontal="left" vertical="center"/>
    </xf>
    <xf numFmtId="0" fontId="9" fillId="0" borderId="69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70" xfId="0" applyFont="1" applyBorder="1" applyAlignment="1">
      <alignment horizontal="left"/>
    </xf>
    <xf numFmtId="0" fontId="9" fillId="0" borderId="9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0" fillId="0" borderId="44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71" xfId="0" applyBorder="1" applyAlignment="1">
      <alignment horizontal="left"/>
    </xf>
    <xf numFmtId="0" fontId="0" fillId="0" borderId="45" xfId="0" applyBorder="1" applyAlignment="1">
      <alignment horizontal="left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RK Odpisový plán na rok 2002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workbookViewId="0" topLeftCell="A1">
      <selection activeCell="L1" sqref="L1"/>
    </sheetView>
  </sheetViews>
  <sheetFormatPr defaultColWidth="9.00390625" defaultRowHeight="12.75"/>
  <cols>
    <col min="1" max="1" width="28.125" style="0" customWidth="1"/>
    <col min="2" max="7" width="9.75390625" style="4" customWidth="1"/>
    <col min="8" max="8" width="8.75390625" style="4" customWidth="1"/>
    <col min="9" max="9" width="9.375" style="0" customWidth="1"/>
    <col min="10" max="10" width="10.125" style="0" customWidth="1"/>
    <col min="11" max="11" width="10.375" style="0" customWidth="1"/>
    <col min="14" max="14" width="9.75390625" style="0" bestFit="1" customWidth="1"/>
    <col min="15" max="15" width="9.75390625" style="0" customWidth="1"/>
  </cols>
  <sheetData>
    <row r="1" spans="1:13" ht="12.75">
      <c r="A1" t="s">
        <v>54</v>
      </c>
      <c r="L1" s="6" t="s">
        <v>98</v>
      </c>
      <c r="M1" s="6"/>
    </row>
    <row r="2" spans="12:13" ht="12.75">
      <c r="L2" s="6" t="s">
        <v>75</v>
      </c>
      <c r="M2" s="6"/>
    </row>
    <row r="3" spans="1:14" ht="15.75">
      <c r="A3" s="144" t="s">
        <v>94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ht="14.25" customHeight="1" thickBot="1">
      <c r="A4" s="1"/>
      <c r="B4" s="2"/>
      <c r="C4" s="2"/>
      <c r="D4" s="2"/>
      <c r="E4" s="2"/>
      <c r="F4" s="2"/>
      <c r="G4" s="2"/>
      <c r="H4" s="2"/>
      <c r="N4" t="s">
        <v>36</v>
      </c>
    </row>
    <row r="5" spans="1:14" ht="20.25" customHeight="1" thickBot="1">
      <c r="A5" s="145" t="s">
        <v>63</v>
      </c>
      <c r="B5" s="150" t="s">
        <v>95</v>
      </c>
      <c r="C5" s="151"/>
      <c r="D5" s="151"/>
      <c r="E5" s="151"/>
      <c r="F5" s="151"/>
      <c r="G5" s="151" t="s">
        <v>36</v>
      </c>
      <c r="H5" s="151"/>
      <c r="I5" s="151"/>
      <c r="J5" s="152"/>
      <c r="K5" s="152"/>
      <c r="L5" s="152"/>
      <c r="M5" s="152"/>
      <c r="N5" s="153"/>
    </row>
    <row r="6" spans="1:14" ht="12.75">
      <c r="A6" s="146"/>
      <c r="B6" s="45" t="s">
        <v>71</v>
      </c>
      <c r="C6" s="46"/>
      <c r="D6" s="47"/>
      <c r="E6" s="45" t="s">
        <v>90</v>
      </c>
      <c r="F6" s="46"/>
      <c r="G6" s="47"/>
      <c r="H6" s="148" t="s">
        <v>74</v>
      </c>
      <c r="I6" s="149"/>
      <c r="J6" s="46" t="s">
        <v>91</v>
      </c>
      <c r="K6" s="69"/>
      <c r="L6" s="47"/>
      <c r="M6" s="148" t="s">
        <v>92</v>
      </c>
      <c r="N6" s="154"/>
    </row>
    <row r="7" spans="1:14" ht="12.75">
      <c r="A7" s="146"/>
      <c r="B7" s="48" t="s">
        <v>0</v>
      </c>
      <c r="C7" s="49" t="s">
        <v>37</v>
      </c>
      <c r="D7" s="50" t="s">
        <v>1</v>
      </c>
      <c r="E7" s="48" t="s">
        <v>0</v>
      </c>
      <c r="F7" s="49" t="s">
        <v>37</v>
      </c>
      <c r="G7" s="50" t="s">
        <v>1</v>
      </c>
      <c r="H7" s="3" t="s">
        <v>1</v>
      </c>
      <c r="I7" s="3" t="s">
        <v>2</v>
      </c>
      <c r="J7" s="70" t="s">
        <v>0</v>
      </c>
      <c r="K7" s="49" t="s">
        <v>37</v>
      </c>
      <c r="L7" s="50" t="s">
        <v>1</v>
      </c>
      <c r="M7" s="71" t="s">
        <v>1</v>
      </c>
      <c r="N7" s="50" t="s">
        <v>2</v>
      </c>
    </row>
    <row r="8" spans="1:14" ht="13.5" thickBot="1">
      <c r="A8" s="147"/>
      <c r="B8" s="51" t="s">
        <v>54</v>
      </c>
      <c r="C8" s="52" t="s">
        <v>3</v>
      </c>
      <c r="D8" s="53"/>
      <c r="E8" s="51" t="s">
        <v>3</v>
      </c>
      <c r="F8" s="52" t="s">
        <v>3</v>
      </c>
      <c r="G8" s="53"/>
      <c r="H8" s="10" t="s">
        <v>4</v>
      </c>
      <c r="I8" s="11" t="s">
        <v>5</v>
      </c>
      <c r="J8" s="72" t="s">
        <v>3</v>
      </c>
      <c r="K8" s="52" t="s">
        <v>3</v>
      </c>
      <c r="L8" s="53"/>
      <c r="M8" s="73" t="s">
        <v>4</v>
      </c>
      <c r="N8" s="53" t="s">
        <v>5</v>
      </c>
    </row>
    <row r="9" spans="1:14" ht="15" customHeight="1">
      <c r="A9" s="37" t="s">
        <v>6</v>
      </c>
      <c r="B9" s="54">
        <v>0</v>
      </c>
      <c r="C9" s="55">
        <v>0</v>
      </c>
      <c r="D9" s="56">
        <f aca="true" t="shared" si="0" ref="D9:D16">SUM(B9:C9)</f>
        <v>0</v>
      </c>
      <c r="E9" s="54">
        <v>0</v>
      </c>
      <c r="F9" s="55">
        <v>0</v>
      </c>
      <c r="G9" s="56">
        <f>SUM(E9:F9)</f>
        <v>0</v>
      </c>
      <c r="H9" s="12">
        <f>SUM(F9:G9)</f>
        <v>0</v>
      </c>
      <c r="I9" s="14">
        <f>IF(D9=0,0,+G9/D9)</f>
        <v>0</v>
      </c>
      <c r="J9" s="74">
        <v>0</v>
      </c>
      <c r="K9" s="55">
        <v>0</v>
      </c>
      <c r="L9" s="75">
        <f aca="true" t="shared" si="1" ref="L9:L17">SUM(J9:K9)</f>
        <v>0</v>
      </c>
      <c r="M9" s="76">
        <v>0</v>
      </c>
      <c r="N9" s="77">
        <f>IF(G9=0,0,+L9/G9)</f>
        <v>0</v>
      </c>
    </row>
    <row r="10" spans="1:14" ht="15" customHeight="1">
      <c r="A10" s="38" t="s">
        <v>7</v>
      </c>
      <c r="B10" s="57">
        <v>0</v>
      </c>
      <c r="C10" s="58">
        <v>0</v>
      </c>
      <c r="D10" s="56">
        <v>0</v>
      </c>
      <c r="E10" s="57">
        <v>0</v>
      </c>
      <c r="F10" s="58">
        <v>0</v>
      </c>
      <c r="G10" s="56">
        <v>0</v>
      </c>
      <c r="H10" s="13">
        <f aca="true" t="shared" si="2" ref="H10:H37">+G10-D10</f>
        <v>0</v>
      </c>
      <c r="I10" s="14">
        <f>IF(D10=0,0,+G10/D10)</f>
        <v>0</v>
      </c>
      <c r="J10" s="64">
        <v>0</v>
      </c>
      <c r="K10" s="58">
        <v>50</v>
      </c>
      <c r="L10" s="75">
        <v>50</v>
      </c>
      <c r="M10" s="78">
        <f aca="true" t="shared" si="3" ref="M10:M37">+L10-G10</f>
        <v>50</v>
      </c>
      <c r="N10" s="77">
        <f>IF(G10=0,0,+L10/G10)</f>
        <v>0</v>
      </c>
    </row>
    <row r="11" spans="1:14" ht="15" customHeight="1">
      <c r="A11" s="38" t="s">
        <v>8</v>
      </c>
      <c r="B11" s="57">
        <v>0</v>
      </c>
      <c r="C11" s="58">
        <v>0</v>
      </c>
      <c r="D11" s="56">
        <f t="shared" si="0"/>
        <v>0</v>
      </c>
      <c r="E11" s="57">
        <v>0</v>
      </c>
      <c r="F11" s="58">
        <v>0</v>
      </c>
      <c r="G11" s="56">
        <f aca="true" t="shared" si="4" ref="G11:G16">SUM(E11:F11)</f>
        <v>0</v>
      </c>
      <c r="H11" s="13">
        <f t="shared" si="2"/>
        <v>0</v>
      </c>
      <c r="I11" s="14">
        <f aca="true" t="shared" si="5" ref="I11:I37">IF(D11=0,0,+G11/D11)</f>
        <v>0</v>
      </c>
      <c r="J11" s="64">
        <v>0</v>
      </c>
      <c r="K11" s="58">
        <v>0</v>
      </c>
      <c r="L11" s="75">
        <f t="shared" si="1"/>
        <v>0</v>
      </c>
      <c r="M11" s="78">
        <f t="shared" si="3"/>
        <v>0</v>
      </c>
      <c r="N11" s="77">
        <f aca="true" t="shared" si="6" ref="N11:N37">IF(G11=0,0,+L11/G11)</f>
        <v>0</v>
      </c>
    </row>
    <row r="12" spans="1:14" ht="15" customHeight="1">
      <c r="A12" s="38" t="s">
        <v>9</v>
      </c>
      <c r="B12" s="57">
        <v>0</v>
      </c>
      <c r="C12" s="58">
        <v>0</v>
      </c>
      <c r="D12" s="56">
        <f t="shared" si="0"/>
        <v>0</v>
      </c>
      <c r="E12" s="57">
        <v>0</v>
      </c>
      <c r="F12" s="58">
        <v>0</v>
      </c>
      <c r="G12" s="56">
        <f t="shared" si="4"/>
        <v>0</v>
      </c>
      <c r="H12" s="13">
        <f t="shared" si="2"/>
        <v>0</v>
      </c>
      <c r="I12" s="14">
        <f t="shared" si="5"/>
        <v>0</v>
      </c>
      <c r="J12" s="64">
        <v>0</v>
      </c>
      <c r="K12" s="58">
        <v>0</v>
      </c>
      <c r="L12" s="75">
        <f t="shared" si="1"/>
        <v>0</v>
      </c>
      <c r="M12" s="78">
        <f t="shared" si="3"/>
        <v>0</v>
      </c>
      <c r="N12" s="77">
        <f t="shared" si="6"/>
        <v>0</v>
      </c>
    </row>
    <row r="13" spans="1:14" ht="15" customHeight="1">
      <c r="A13" s="38" t="s">
        <v>10</v>
      </c>
      <c r="B13" s="57">
        <v>0</v>
      </c>
      <c r="C13" s="58">
        <v>0</v>
      </c>
      <c r="D13" s="56">
        <f t="shared" si="0"/>
        <v>0</v>
      </c>
      <c r="E13" s="57">
        <v>0</v>
      </c>
      <c r="F13" s="58">
        <v>0</v>
      </c>
      <c r="G13" s="56">
        <f t="shared" si="4"/>
        <v>0</v>
      </c>
      <c r="H13" s="13">
        <f t="shared" si="2"/>
        <v>0</v>
      </c>
      <c r="I13" s="14">
        <f t="shared" si="5"/>
        <v>0</v>
      </c>
      <c r="J13" s="64">
        <v>0</v>
      </c>
      <c r="K13" s="58">
        <v>0</v>
      </c>
      <c r="L13" s="75">
        <f t="shared" si="1"/>
        <v>0</v>
      </c>
      <c r="M13" s="78">
        <f t="shared" si="3"/>
        <v>0</v>
      </c>
      <c r="N13" s="77">
        <f t="shared" si="6"/>
        <v>0</v>
      </c>
    </row>
    <row r="14" spans="1:14" ht="15" customHeight="1">
      <c r="A14" s="38" t="s">
        <v>11</v>
      </c>
      <c r="B14" s="57">
        <v>0</v>
      </c>
      <c r="C14" s="58">
        <v>0</v>
      </c>
      <c r="D14" s="56">
        <f t="shared" si="0"/>
        <v>0</v>
      </c>
      <c r="E14" s="57">
        <v>0</v>
      </c>
      <c r="F14" s="58">
        <v>0</v>
      </c>
      <c r="G14" s="56">
        <v>0</v>
      </c>
      <c r="H14" s="13">
        <f t="shared" si="2"/>
        <v>0</v>
      </c>
      <c r="I14" s="14">
        <f t="shared" si="5"/>
        <v>0</v>
      </c>
      <c r="J14" s="64">
        <v>0</v>
      </c>
      <c r="K14" s="58">
        <v>0</v>
      </c>
      <c r="L14" s="75">
        <f t="shared" si="1"/>
        <v>0</v>
      </c>
      <c r="M14" s="78">
        <f t="shared" si="3"/>
        <v>0</v>
      </c>
      <c r="N14" s="77">
        <f>IF(L14=0,0,+L14/G14)</f>
        <v>0</v>
      </c>
    </row>
    <row r="15" spans="1:14" ht="24">
      <c r="A15" s="38" t="s">
        <v>12</v>
      </c>
      <c r="B15" s="57">
        <v>0</v>
      </c>
      <c r="C15" s="58">
        <v>0</v>
      </c>
      <c r="D15" s="56">
        <f t="shared" si="0"/>
        <v>0</v>
      </c>
      <c r="E15" s="57">
        <v>0</v>
      </c>
      <c r="F15" s="58">
        <v>0</v>
      </c>
      <c r="G15" s="56">
        <f t="shared" si="4"/>
        <v>0</v>
      </c>
      <c r="H15" s="13">
        <f t="shared" si="2"/>
        <v>0</v>
      </c>
      <c r="I15" s="14">
        <f t="shared" si="5"/>
        <v>0</v>
      </c>
      <c r="J15" s="64">
        <v>0</v>
      </c>
      <c r="K15" s="58">
        <v>0</v>
      </c>
      <c r="L15" s="75">
        <f t="shared" si="1"/>
        <v>0</v>
      </c>
      <c r="M15" s="78">
        <f t="shared" si="3"/>
        <v>0</v>
      </c>
      <c r="N15" s="77">
        <f t="shared" si="6"/>
        <v>0</v>
      </c>
    </row>
    <row r="16" spans="1:14" ht="24">
      <c r="A16" s="38" t="s">
        <v>13</v>
      </c>
      <c r="B16" s="57">
        <v>0</v>
      </c>
      <c r="C16" s="58">
        <v>0</v>
      </c>
      <c r="D16" s="56">
        <f t="shared" si="0"/>
        <v>0</v>
      </c>
      <c r="E16" s="57">
        <v>0</v>
      </c>
      <c r="F16" s="58">
        <v>0</v>
      </c>
      <c r="G16" s="56">
        <f t="shared" si="4"/>
        <v>0</v>
      </c>
      <c r="H16" s="13">
        <f t="shared" si="2"/>
        <v>0</v>
      </c>
      <c r="I16" s="14">
        <f t="shared" si="5"/>
        <v>0</v>
      </c>
      <c r="J16" s="64">
        <v>0</v>
      </c>
      <c r="K16" s="58">
        <v>0</v>
      </c>
      <c r="L16" s="75">
        <f t="shared" si="1"/>
        <v>0</v>
      </c>
      <c r="M16" s="78">
        <f t="shared" si="3"/>
        <v>0</v>
      </c>
      <c r="N16" s="77">
        <f t="shared" si="6"/>
        <v>0</v>
      </c>
    </row>
    <row r="17" spans="1:14" ht="15" customHeight="1" thickBot="1">
      <c r="A17" s="39" t="s">
        <v>14</v>
      </c>
      <c r="B17" s="59">
        <v>0</v>
      </c>
      <c r="C17" s="60">
        <v>0</v>
      </c>
      <c r="D17" s="56">
        <v>0</v>
      </c>
      <c r="E17" s="59">
        <v>0</v>
      </c>
      <c r="F17" s="60">
        <v>0</v>
      </c>
      <c r="G17" s="56">
        <v>0</v>
      </c>
      <c r="H17" s="15">
        <f t="shared" si="2"/>
        <v>0</v>
      </c>
      <c r="I17" s="16">
        <f t="shared" si="5"/>
        <v>0</v>
      </c>
      <c r="J17" s="79">
        <v>9230</v>
      </c>
      <c r="K17" s="60">
        <v>0</v>
      </c>
      <c r="L17" s="75">
        <f t="shared" si="1"/>
        <v>9230</v>
      </c>
      <c r="M17" s="80">
        <f t="shared" si="3"/>
        <v>9230</v>
      </c>
      <c r="N17" s="81">
        <f t="shared" si="6"/>
        <v>0</v>
      </c>
    </row>
    <row r="18" spans="1:14" ht="15" customHeight="1" thickBot="1">
      <c r="A18" s="9" t="s">
        <v>15</v>
      </c>
      <c r="B18" s="61">
        <f aca="true" t="shared" si="7" ref="B18:G18">SUM(B9+B10+B11+B12+B13+B15+B17)</f>
        <v>0</v>
      </c>
      <c r="C18" s="62">
        <f t="shared" si="7"/>
        <v>0</v>
      </c>
      <c r="D18" s="63">
        <f t="shared" si="7"/>
        <v>0</v>
      </c>
      <c r="E18" s="62">
        <f t="shared" si="7"/>
        <v>0</v>
      </c>
      <c r="F18" s="62">
        <f t="shared" si="7"/>
        <v>0</v>
      </c>
      <c r="G18" s="63">
        <f t="shared" si="7"/>
        <v>0</v>
      </c>
      <c r="H18" s="7">
        <f t="shared" si="2"/>
        <v>0</v>
      </c>
      <c r="I18" s="8">
        <f t="shared" si="5"/>
        <v>0</v>
      </c>
      <c r="J18" s="62">
        <f>SUM(J9+J10+J11+J12+J13+J15+J17)</f>
        <v>9230</v>
      </c>
      <c r="K18" s="62">
        <f>SUM(K9+K10+K11+K12+K13+K15+K17)</f>
        <v>50</v>
      </c>
      <c r="L18" s="63">
        <f>SUM(L9+L10+L11+L12+L13+L15+L17)</f>
        <v>9280</v>
      </c>
      <c r="M18" s="82">
        <f t="shared" si="3"/>
        <v>9280</v>
      </c>
      <c r="N18" s="83">
        <f t="shared" si="6"/>
        <v>0</v>
      </c>
    </row>
    <row r="19" spans="1:14" ht="15" customHeight="1">
      <c r="A19" s="40" t="s">
        <v>16</v>
      </c>
      <c r="B19" s="54">
        <v>0</v>
      </c>
      <c r="C19" s="55">
        <v>0</v>
      </c>
      <c r="D19" s="56">
        <f aca="true" t="shared" si="8" ref="D19:D35">SUM(B19:C19)</f>
        <v>0</v>
      </c>
      <c r="E19" s="54">
        <v>0</v>
      </c>
      <c r="F19" s="55">
        <v>0</v>
      </c>
      <c r="G19" s="56">
        <f aca="true" t="shared" si="9" ref="G19:G35">SUM(E19:F19)</f>
        <v>0</v>
      </c>
      <c r="H19" s="12">
        <f t="shared" si="2"/>
        <v>0</v>
      </c>
      <c r="I19" s="17">
        <f t="shared" si="5"/>
        <v>0</v>
      </c>
      <c r="J19" s="74">
        <v>270</v>
      </c>
      <c r="K19" s="55">
        <v>0</v>
      </c>
      <c r="L19" s="75">
        <f aca="true" t="shared" si="10" ref="L19:L36">SUM(J19:K19)</f>
        <v>270</v>
      </c>
      <c r="M19" s="76">
        <f t="shared" si="3"/>
        <v>270</v>
      </c>
      <c r="N19" s="84">
        <f t="shared" si="6"/>
        <v>0</v>
      </c>
    </row>
    <row r="20" spans="1:14" ht="24">
      <c r="A20" s="38" t="s">
        <v>17</v>
      </c>
      <c r="B20" s="54">
        <v>0</v>
      </c>
      <c r="C20" s="55">
        <v>0</v>
      </c>
      <c r="D20" s="56">
        <f t="shared" si="8"/>
        <v>0</v>
      </c>
      <c r="E20" s="54">
        <v>0</v>
      </c>
      <c r="F20" s="55">
        <v>0</v>
      </c>
      <c r="G20" s="56">
        <f t="shared" si="9"/>
        <v>0</v>
      </c>
      <c r="H20" s="13">
        <f t="shared" si="2"/>
        <v>0</v>
      </c>
      <c r="I20" s="14">
        <f t="shared" si="5"/>
        <v>0</v>
      </c>
      <c r="J20" s="74">
        <v>100</v>
      </c>
      <c r="K20" s="55">
        <v>0</v>
      </c>
      <c r="L20" s="75">
        <f t="shared" si="10"/>
        <v>100</v>
      </c>
      <c r="M20" s="76">
        <f t="shared" si="3"/>
        <v>100</v>
      </c>
      <c r="N20" s="77">
        <f t="shared" si="6"/>
        <v>0</v>
      </c>
    </row>
    <row r="21" spans="1:14" ht="15" customHeight="1">
      <c r="A21" s="38" t="s">
        <v>18</v>
      </c>
      <c r="B21" s="57">
        <v>0</v>
      </c>
      <c r="C21" s="58">
        <v>0</v>
      </c>
      <c r="D21" s="56">
        <f t="shared" si="8"/>
        <v>0</v>
      </c>
      <c r="E21" s="57">
        <v>0</v>
      </c>
      <c r="F21" s="58">
        <v>0</v>
      </c>
      <c r="G21" s="56">
        <f t="shared" si="9"/>
        <v>0</v>
      </c>
      <c r="H21" s="13">
        <f t="shared" si="2"/>
        <v>0</v>
      </c>
      <c r="I21" s="14">
        <f t="shared" si="5"/>
        <v>0</v>
      </c>
      <c r="J21" s="57">
        <v>30</v>
      </c>
      <c r="K21" s="58">
        <v>0</v>
      </c>
      <c r="L21" s="75">
        <f t="shared" si="10"/>
        <v>30</v>
      </c>
      <c r="M21" s="76">
        <f t="shared" si="3"/>
        <v>30</v>
      </c>
      <c r="N21" s="77">
        <f t="shared" si="6"/>
        <v>0</v>
      </c>
    </row>
    <row r="22" spans="1:14" ht="24">
      <c r="A22" s="38" t="s">
        <v>19</v>
      </c>
      <c r="B22" s="57">
        <v>0</v>
      </c>
      <c r="C22" s="58">
        <v>0</v>
      </c>
      <c r="D22" s="56">
        <f t="shared" si="8"/>
        <v>0</v>
      </c>
      <c r="E22" s="57">
        <v>0</v>
      </c>
      <c r="F22" s="58">
        <v>0</v>
      </c>
      <c r="G22" s="56">
        <f t="shared" si="9"/>
        <v>0</v>
      </c>
      <c r="H22" s="13">
        <f t="shared" si="2"/>
        <v>0</v>
      </c>
      <c r="I22" s="14">
        <f t="shared" si="5"/>
        <v>0</v>
      </c>
      <c r="J22" s="64">
        <v>0</v>
      </c>
      <c r="K22" s="58">
        <v>0</v>
      </c>
      <c r="L22" s="75">
        <f t="shared" si="10"/>
        <v>0</v>
      </c>
      <c r="M22" s="76">
        <f t="shared" si="3"/>
        <v>0</v>
      </c>
      <c r="N22" s="77">
        <f t="shared" si="6"/>
        <v>0</v>
      </c>
    </row>
    <row r="23" spans="1:14" ht="15" customHeight="1">
      <c r="A23" s="38" t="s">
        <v>20</v>
      </c>
      <c r="B23" s="57">
        <v>0</v>
      </c>
      <c r="C23" s="58">
        <v>0</v>
      </c>
      <c r="D23" s="56">
        <f t="shared" si="8"/>
        <v>0</v>
      </c>
      <c r="E23" s="57">
        <v>0</v>
      </c>
      <c r="F23" s="58">
        <v>0</v>
      </c>
      <c r="G23" s="56">
        <f t="shared" si="9"/>
        <v>0</v>
      </c>
      <c r="H23" s="13">
        <f t="shared" si="2"/>
        <v>0</v>
      </c>
      <c r="I23" s="14">
        <f t="shared" si="5"/>
        <v>0</v>
      </c>
      <c r="J23" s="64">
        <v>0</v>
      </c>
      <c r="K23" s="58">
        <v>0</v>
      </c>
      <c r="L23" s="75">
        <f t="shared" si="10"/>
        <v>0</v>
      </c>
      <c r="M23" s="76">
        <f t="shared" si="3"/>
        <v>0</v>
      </c>
      <c r="N23" s="77">
        <f t="shared" si="6"/>
        <v>0</v>
      </c>
    </row>
    <row r="24" spans="1:14" ht="15" customHeight="1">
      <c r="A24" s="38" t="s">
        <v>21</v>
      </c>
      <c r="B24" s="64">
        <v>0</v>
      </c>
      <c r="C24" s="58">
        <v>0</v>
      </c>
      <c r="D24" s="56">
        <f t="shared" si="8"/>
        <v>0</v>
      </c>
      <c r="E24" s="64">
        <v>0</v>
      </c>
      <c r="F24" s="58">
        <v>0</v>
      </c>
      <c r="G24" s="56">
        <f t="shared" si="9"/>
        <v>0</v>
      </c>
      <c r="H24" s="13">
        <f t="shared" si="2"/>
        <v>0</v>
      </c>
      <c r="I24" s="14">
        <f t="shared" si="5"/>
        <v>0</v>
      </c>
      <c r="J24" s="64">
        <v>6789</v>
      </c>
      <c r="K24" s="58">
        <v>0</v>
      </c>
      <c r="L24" s="75">
        <f t="shared" si="10"/>
        <v>6789</v>
      </c>
      <c r="M24" s="76">
        <f t="shared" si="3"/>
        <v>6789</v>
      </c>
      <c r="N24" s="77">
        <f t="shared" si="6"/>
        <v>0</v>
      </c>
    </row>
    <row r="25" spans="1:14" ht="24">
      <c r="A25" s="38" t="s">
        <v>22</v>
      </c>
      <c r="B25" s="57">
        <v>0</v>
      </c>
      <c r="C25" s="58">
        <v>0</v>
      </c>
      <c r="D25" s="56">
        <f t="shared" si="8"/>
        <v>0</v>
      </c>
      <c r="E25" s="57">
        <v>0</v>
      </c>
      <c r="F25" s="58">
        <v>0</v>
      </c>
      <c r="G25" s="56">
        <f t="shared" si="9"/>
        <v>0</v>
      </c>
      <c r="H25" s="13">
        <f t="shared" si="2"/>
        <v>0</v>
      </c>
      <c r="I25" s="14">
        <f t="shared" si="5"/>
        <v>0</v>
      </c>
      <c r="J25" s="85">
        <v>0</v>
      </c>
      <c r="K25" s="58">
        <v>0</v>
      </c>
      <c r="L25" s="75">
        <f t="shared" si="10"/>
        <v>0</v>
      </c>
      <c r="M25" s="76">
        <f t="shared" si="3"/>
        <v>0</v>
      </c>
      <c r="N25" s="77">
        <f t="shared" si="6"/>
        <v>0</v>
      </c>
    </row>
    <row r="26" spans="1:14" ht="15" customHeight="1">
      <c r="A26" s="38" t="s">
        <v>23</v>
      </c>
      <c r="B26" s="57">
        <v>0</v>
      </c>
      <c r="C26" s="58">
        <v>0</v>
      </c>
      <c r="D26" s="56">
        <f t="shared" si="8"/>
        <v>0</v>
      </c>
      <c r="E26" s="57">
        <v>0</v>
      </c>
      <c r="F26" s="58">
        <v>0</v>
      </c>
      <c r="G26" s="56">
        <f t="shared" si="9"/>
        <v>0</v>
      </c>
      <c r="H26" s="13">
        <f t="shared" si="2"/>
        <v>0</v>
      </c>
      <c r="I26" s="14">
        <f t="shared" si="5"/>
        <v>0</v>
      </c>
      <c r="J26" s="85">
        <v>6789</v>
      </c>
      <c r="K26" s="58">
        <v>0</v>
      </c>
      <c r="L26" s="75">
        <f t="shared" si="10"/>
        <v>6789</v>
      </c>
      <c r="M26" s="76">
        <f t="shared" si="3"/>
        <v>6789</v>
      </c>
      <c r="N26" s="77">
        <f t="shared" si="6"/>
        <v>0</v>
      </c>
    </row>
    <row r="27" spans="1:14" ht="15" customHeight="1">
      <c r="A27" s="41" t="s">
        <v>24</v>
      </c>
      <c r="B27" s="64">
        <f>B28+B31</f>
        <v>0</v>
      </c>
      <c r="C27" s="58">
        <v>0</v>
      </c>
      <c r="D27" s="56">
        <f t="shared" si="8"/>
        <v>0</v>
      </c>
      <c r="E27" s="64">
        <f>E28+E31</f>
        <v>0</v>
      </c>
      <c r="F27" s="58">
        <v>0</v>
      </c>
      <c r="G27" s="56">
        <f t="shared" si="9"/>
        <v>0</v>
      </c>
      <c r="H27" s="13">
        <f t="shared" si="2"/>
        <v>0</v>
      </c>
      <c r="I27" s="14">
        <f t="shared" si="5"/>
        <v>0</v>
      </c>
      <c r="J27" s="64">
        <f>J28+J31</f>
        <v>1900</v>
      </c>
      <c r="K27" s="58">
        <v>0</v>
      </c>
      <c r="L27" s="75">
        <f t="shared" si="10"/>
        <v>1900</v>
      </c>
      <c r="M27" s="76">
        <f t="shared" si="3"/>
        <v>1900</v>
      </c>
      <c r="N27" s="77">
        <f t="shared" si="6"/>
        <v>0</v>
      </c>
    </row>
    <row r="28" spans="1:14" ht="15" customHeight="1">
      <c r="A28" s="38" t="s">
        <v>25</v>
      </c>
      <c r="B28" s="57">
        <f>SUM(B29:B30)</f>
        <v>0</v>
      </c>
      <c r="C28" s="58">
        <v>0</v>
      </c>
      <c r="D28" s="56">
        <f t="shared" si="8"/>
        <v>0</v>
      </c>
      <c r="E28" s="57">
        <f>SUM(E29:E30)</f>
        <v>0</v>
      </c>
      <c r="F28" s="58">
        <v>0</v>
      </c>
      <c r="G28" s="56">
        <f t="shared" si="9"/>
        <v>0</v>
      </c>
      <c r="H28" s="13">
        <f t="shared" si="2"/>
        <v>0</v>
      </c>
      <c r="I28" s="14">
        <f t="shared" si="5"/>
        <v>0</v>
      </c>
      <c r="J28" s="57">
        <v>1600</v>
      </c>
      <c r="K28" s="86">
        <v>0</v>
      </c>
      <c r="L28" s="75">
        <f t="shared" si="10"/>
        <v>1600</v>
      </c>
      <c r="M28" s="76">
        <f t="shared" si="3"/>
        <v>1600</v>
      </c>
      <c r="N28" s="77">
        <f t="shared" si="6"/>
        <v>0</v>
      </c>
    </row>
    <row r="29" spans="1:14" ht="15" customHeight="1">
      <c r="A29" s="41" t="s">
        <v>26</v>
      </c>
      <c r="B29" s="57">
        <v>0</v>
      </c>
      <c r="C29" s="58">
        <v>0</v>
      </c>
      <c r="D29" s="56">
        <f t="shared" si="8"/>
        <v>0</v>
      </c>
      <c r="E29" s="57">
        <v>0</v>
      </c>
      <c r="F29" s="58">
        <v>0</v>
      </c>
      <c r="G29" s="56">
        <f t="shared" si="9"/>
        <v>0</v>
      </c>
      <c r="H29" s="13">
        <f t="shared" si="2"/>
        <v>0</v>
      </c>
      <c r="I29" s="14">
        <f t="shared" si="5"/>
        <v>0</v>
      </c>
      <c r="J29" s="57">
        <v>1200</v>
      </c>
      <c r="K29" s="58">
        <v>0</v>
      </c>
      <c r="L29" s="75">
        <f t="shared" si="10"/>
        <v>1200</v>
      </c>
      <c r="M29" s="76">
        <f t="shared" si="3"/>
        <v>1200</v>
      </c>
      <c r="N29" s="77">
        <f t="shared" si="6"/>
        <v>0</v>
      </c>
    </row>
    <row r="30" spans="1:14" ht="15" customHeight="1">
      <c r="A30" s="38" t="s">
        <v>27</v>
      </c>
      <c r="B30" s="57">
        <v>0</v>
      </c>
      <c r="C30" s="58">
        <v>0</v>
      </c>
      <c r="D30" s="56">
        <f t="shared" si="8"/>
        <v>0</v>
      </c>
      <c r="E30" s="57">
        <v>0</v>
      </c>
      <c r="F30" s="58">
        <v>0</v>
      </c>
      <c r="G30" s="56">
        <f t="shared" si="9"/>
        <v>0</v>
      </c>
      <c r="H30" s="13">
        <f t="shared" si="2"/>
        <v>0</v>
      </c>
      <c r="I30" s="14">
        <f t="shared" si="5"/>
        <v>0</v>
      </c>
      <c r="J30" s="57">
        <v>400</v>
      </c>
      <c r="K30" s="58">
        <v>0</v>
      </c>
      <c r="L30" s="75">
        <f t="shared" si="10"/>
        <v>400</v>
      </c>
      <c r="M30" s="76">
        <f t="shared" si="3"/>
        <v>400</v>
      </c>
      <c r="N30" s="77">
        <f t="shared" si="6"/>
        <v>0</v>
      </c>
    </row>
    <row r="31" spans="1:14" ht="24">
      <c r="A31" s="38" t="s">
        <v>28</v>
      </c>
      <c r="B31" s="57">
        <v>0</v>
      </c>
      <c r="C31" s="58">
        <v>0</v>
      </c>
      <c r="D31" s="56">
        <f t="shared" si="8"/>
        <v>0</v>
      </c>
      <c r="E31" s="57">
        <v>0</v>
      </c>
      <c r="F31" s="58">
        <v>0</v>
      </c>
      <c r="G31" s="56">
        <f t="shared" si="9"/>
        <v>0</v>
      </c>
      <c r="H31" s="13">
        <f t="shared" si="2"/>
        <v>0</v>
      </c>
      <c r="I31" s="14">
        <f t="shared" si="5"/>
        <v>0</v>
      </c>
      <c r="J31" s="57">
        <v>300</v>
      </c>
      <c r="K31" s="58">
        <v>0</v>
      </c>
      <c r="L31" s="75">
        <v>300</v>
      </c>
      <c r="M31" s="76">
        <f t="shared" si="3"/>
        <v>300</v>
      </c>
      <c r="N31" s="77">
        <f t="shared" si="6"/>
        <v>0</v>
      </c>
    </row>
    <row r="32" spans="1:14" ht="15" customHeight="1">
      <c r="A32" s="41" t="s">
        <v>29</v>
      </c>
      <c r="B32" s="57">
        <v>0</v>
      </c>
      <c r="C32" s="58">
        <v>0</v>
      </c>
      <c r="D32" s="56">
        <f t="shared" si="8"/>
        <v>0</v>
      </c>
      <c r="E32" s="57">
        <v>0</v>
      </c>
      <c r="F32" s="58">
        <v>0</v>
      </c>
      <c r="G32" s="56">
        <f t="shared" si="9"/>
        <v>0</v>
      </c>
      <c r="H32" s="13">
        <f t="shared" si="2"/>
        <v>0</v>
      </c>
      <c r="I32" s="14">
        <f t="shared" si="5"/>
        <v>0</v>
      </c>
      <c r="J32" s="64">
        <v>0</v>
      </c>
      <c r="K32" s="58">
        <v>0</v>
      </c>
      <c r="L32" s="75">
        <f t="shared" si="10"/>
        <v>0</v>
      </c>
      <c r="M32" s="76">
        <f t="shared" si="3"/>
        <v>0</v>
      </c>
      <c r="N32" s="77">
        <f t="shared" si="6"/>
        <v>0</v>
      </c>
    </row>
    <row r="33" spans="1:14" ht="15" customHeight="1">
      <c r="A33" s="41" t="s">
        <v>30</v>
      </c>
      <c r="B33" s="57">
        <v>0</v>
      </c>
      <c r="C33" s="58">
        <v>0</v>
      </c>
      <c r="D33" s="56">
        <f t="shared" si="8"/>
        <v>0</v>
      </c>
      <c r="E33" s="57">
        <v>0</v>
      </c>
      <c r="F33" s="58">
        <v>0</v>
      </c>
      <c r="G33" s="56">
        <f t="shared" si="9"/>
        <v>0</v>
      </c>
      <c r="H33" s="13">
        <f t="shared" si="2"/>
        <v>0</v>
      </c>
      <c r="I33" s="14">
        <f t="shared" si="5"/>
        <v>0</v>
      </c>
      <c r="J33" s="64">
        <v>0</v>
      </c>
      <c r="K33" s="58">
        <v>0</v>
      </c>
      <c r="L33" s="75">
        <f t="shared" si="10"/>
        <v>0</v>
      </c>
      <c r="M33" s="76">
        <f t="shared" si="3"/>
        <v>0</v>
      </c>
      <c r="N33" s="77">
        <f t="shared" si="6"/>
        <v>0</v>
      </c>
    </row>
    <row r="34" spans="1:14" ht="24">
      <c r="A34" s="38" t="s">
        <v>31</v>
      </c>
      <c r="B34" s="57">
        <v>0</v>
      </c>
      <c r="C34" s="58">
        <v>0</v>
      </c>
      <c r="D34" s="56">
        <v>0</v>
      </c>
      <c r="E34" s="57">
        <v>0</v>
      </c>
      <c r="F34" s="58">
        <v>0</v>
      </c>
      <c r="G34" s="56">
        <f t="shared" si="9"/>
        <v>0</v>
      </c>
      <c r="H34" s="13">
        <f t="shared" si="2"/>
        <v>0</v>
      </c>
      <c r="I34" s="14">
        <f t="shared" si="5"/>
        <v>0</v>
      </c>
      <c r="J34" s="85">
        <v>291</v>
      </c>
      <c r="K34" s="58">
        <v>0</v>
      </c>
      <c r="L34" s="75">
        <f t="shared" si="10"/>
        <v>291</v>
      </c>
      <c r="M34" s="76">
        <f t="shared" si="3"/>
        <v>291</v>
      </c>
      <c r="N34" s="77">
        <f t="shared" si="6"/>
        <v>0</v>
      </c>
    </row>
    <row r="35" spans="1:14" ht="24">
      <c r="A35" s="38" t="s">
        <v>32</v>
      </c>
      <c r="B35" s="57">
        <v>0</v>
      </c>
      <c r="C35" s="58">
        <v>0</v>
      </c>
      <c r="D35" s="56">
        <f t="shared" si="8"/>
        <v>0</v>
      </c>
      <c r="E35" s="57">
        <v>0</v>
      </c>
      <c r="F35" s="58">
        <v>0</v>
      </c>
      <c r="G35" s="56">
        <f t="shared" si="9"/>
        <v>0</v>
      </c>
      <c r="H35" s="13">
        <f t="shared" si="2"/>
        <v>0</v>
      </c>
      <c r="I35" s="14">
        <f t="shared" si="5"/>
        <v>0</v>
      </c>
      <c r="J35" s="85">
        <v>291</v>
      </c>
      <c r="K35" s="58">
        <v>0</v>
      </c>
      <c r="L35" s="75">
        <f t="shared" si="10"/>
        <v>291</v>
      </c>
      <c r="M35" s="76">
        <f t="shared" si="3"/>
        <v>291</v>
      </c>
      <c r="N35" s="77">
        <f t="shared" si="6"/>
        <v>0</v>
      </c>
    </row>
    <row r="36" spans="1:14" ht="15" customHeight="1" thickBot="1">
      <c r="A36" s="42" t="s">
        <v>33</v>
      </c>
      <c r="B36" s="59">
        <v>0</v>
      </c>
      <c r="C36" s="60">
        <v>0</v>
      </c>
      <c r="D36" s="56">
        <v>0</v>
      </c>
      <c r="E36" s="59">
        <v>0</v>
      </c>
      <c r="F36" s="60">
        <v>0</v>
      </c>
      <c r="G36" s="56">
        <v>0</v>
      </c>
      <c r="H36" s="15">
        <f t="shared" si="2"/>
        <v>0</v>
      </c>
      <c r="I36" s="16">
        <f t="shared" si="5"/>
        <v>0</v>
      </c>
      <c r="J36" s="87">
        <v>0</v>
      </c>
      <c r="K36" s="60">
        <v>0</v>
      </c>
      <c r="L36" s="75">
        <f t="shared" si="10"/>
        <v>0</v>
      </c>
      <c r="M36" s="88">
        <f t="shared" si="3"/>
        <v>0</v>
      </c>
      <c r="N36" s="81">
        <f t="shared" si="6"/>
        <v>0</v>
      </c>
    </row>
    <row r="37" spans="1:14" ht="15" customHeight="1" thickBot="1">
      <c r="A37" s="43" t="s">
        <v>34</v>
      </c>
      <c r="B37" s="65">
        <f aca="true" t="shared" si="11" ref="B37:G37">SUM(B19+B21+B22+B23+B24+B27+B32+B33+B34+B36)</f>
        <v>0</v>
      </c>
      <c r="C37" s="66">
        <f t="shared" si="11"/>
        <v>0</v>
      </c>
      <c r="D37" s="67">
        <f t="shared" si="11"/>
        <v>0</v>
      </c>
      <c r="E37" s="61">
        <f t="shared" si="11"/>
        <v>0</v>
      </c>
      <c r="F37" s="62">
        <f t="shared" si="11"/>
        <v>0</v>
      </c>
      <c r="G37" s="63">
        <f t="shared" si="11"/>
        <v>0</v>
      </c>
      <c r="H37" s="7">
        <f t="shared" si="2"/>
        <v>0</v>
      </c>
      <c r="I37" s="8">
        <f t="shared" si="5"/>
        <v>0</v>
      </c>
      <c r="J37" s="62">
        <f>SUM(J19+J21+J22+J23+J24+J27+J32+J33+J34+J36)</f>
        <v>9280</v>
      </c>
      <c r="K37" s="62">
        <f>SUM(K19+K21+K22+K23+K24+K27+K32+K33+K34+K36)</f>
        <v>0</v>
      </c>
      <c r="L37" s="63">
        <f>SUM(L19+L21+L22+L23+L24+L27+L32+L33+L34+L36)</f>
        <v>9280</v>
      </c>
      <c r="M37" s="82">
        <f t="shared" si="3"/>
        <v>9280</v>
      </c>
      <c r="N37" s="83">
        <f t="shared" si="6"/>
        <v>0</v>
      </c>
    </row>
    <row r="38" spans="1:14" ht="15" customHeight="1" thickBot="1">
      <c r="A38" s="43" t="s">
        <v>35</v>
      </c>
      <c r="B38" s="61">
        <f>B18-B37</f>
        <v>0</v>
      </c>
      <c r="C38" s="62">
        <f>C18-C37</f>
        <v>0</v>
      </c>
      <c r="D38" s="68">
        <f>SUM(B38:C38)</f>
        <v>0</v>
      </c>
      <c r="E38" s="61">
        <f>E18-E37</f>
        <v>0</v>
      </c>
      <c r="F38" s="62">
        <f>F18-F37</f>
        <v>0</v>
      </c>
      <c r="G38" s="68">
        <f>SUM(E38:F38)</f>
        <v>0</v>
      </c>
      <c r="H38" s="7">
        <f>+E38-B38</f>
        <v>0</v>
      </c>
      <c r="I38" s="8"/>
      <c r="J38" s="61">
        <f>J18-J37</f>
        <v>-50</v>
      </c>
      <c r="K38" s="62">
        <f>K18-K37</f>
        <v>50</v>
      </c>
      <c r="L38" s="68">
        <f>SUM(J38:K38)</f>
        <v>0</v>
      </c>
      <c r="M38" s="82"/>
      <c r="N38" s="83"/>
    </row>
    <row r="39" spans="1:14" ht="24.75" thickBot="1">
      <c r="A39" s="43" t="s">
        <v>43</v>
      </c>
      <c r="B39" s="164">
        <v>0</v>
      </c>
      <c r="C39" s="165"/>
      <c r="D39" s="166"/>
      <c r="E39" s="167">
        <v>0</v>
      </c>
      <c r="F39" s="168"/>
      <c r="G39" s="169"/>
      <c r="H39" s="7"/>
      <c r="I39" s="8"/>
      <c r="J39" s="167">
        <v>0</v>
      </c>
      <c r="K39" s="168"/>
      <c r="L39" s="169"/>
      <c r="M39" s="82"/>
      <c r="N39" s="83"/>
    </row>
    <row r="40" spans="1:8" ht="21.75" customHeight="1" thickBot="1">
      <c r="A40" s="44" t="s">
        <v>49</v>
      </c>
      <c r="B40" s="170"/>
      <c r="C40" s="171"/>
      <c r="D40" s="171"/>
      <c r="E40" s="167">
        <f>+E39+F39</f>
        <v>0</v>
      </c>
      <c r="F40" s="168"/>
      <c r="G40" s="169"/>
      <c r="H40"/>
    </row>
    <row r="41" ht="14.25" customHeight="1">
      <c r="A41" s="4"/>
    </row>
    <row r="42" ht="12.75" customHeight="1">
      <c r="A42" s="4"/>
    </row>
    <row r="43" spans="1:10" ht="16.5" customHeight="1" thickBot="1">
      <c r="A43" s="4" t="s">
        <v>54</v>
      </c>
      <c r="B43" s="143" t="s">
        <v>77</v>
      </c>
      <c r="C43" s="143"/>
      <c r="D43" s="143"/>
      <c r="E43" s="143"/>
      <c r="F43" s="143"/>
      <c r="G43" s="143"/>
      <c r="H43" s="143"/>
      <c r="I43" s="143"/>
      <c r="J43" t="s">
        <v>36</v>
      </c>
    </row>
    <row r="44" spans="1:10" ht="18" customHeight="1">
      <c r="A44" s="181" t="s">
        <v>42</v>
      </c>
      <c r="B44" s="184" t="s">
        <v>76</v>
      </c>
      <c r="C44" s="155" t="s">
        <v>78</v>
      </c>
      <c r="D44" s="156"/>
      <c r="E44" s="156"/>
      <c r="F44" s="156"/>
      <c r="G44" s="156"/>
      <c r="H44" s="156"/>
      <c r="I44" s="157"/>
      <c r="J44" s="187" t="s">
        <v>79</v>
      </c>
    </row>
    <row r="45" spans="1:10" ht="14.25" customHeight="1">
      <c r="A45" s="182"/>
      <c r="B45" s="185"/>
      <c r="C45" s="190" t="s">
        <v>40</v>
      </c>
      <c r="D45" s="158" t="s">
        <v>41</v>
      </c>
      <c r="E45" s="159"/>
      <c r="F45" s="159"/>
      <c r="G45" s="159"/>
      <c r="H45" s="159"/>
      <c r="I45" s="160"/>
      <c r="J45" s="188"/>
    </row>
    <row r="46" spans="1:10" ht="14.25" customHeight="1">
      <c r="A46" s="183"/>
      <c r="B46" s="186"/>
      <c r="C46" s="191"/>
      <c r="D46" s="89">
        <v>1</v>
      </c>
      <c r="E46" s="89">
        <v>2</v>
      </c>
      <c r="F46" s="89">
        <v>3</v>
      </c>
      <c r="G46" s="89">
        <v>4</v>
      </c>
      <c r="H46" s="90">
        <v>5</v>
      </c>
      <c r="I46" s="90">
        <v>6</v>
      </c>
      <c r="J46" s="189"/>
    </row>
    <row r="47" spans="1:10" ht="14.25" customHeight="1" thickBot="1">
      <c r="A47" s="91">
        <v>1770</v>
      </c>
      <c r="B47" s="92">
        <v>0</v>
      </c>
      <c r="C47" s="93">
        <v>291</v>
      </c>
      <c r="D47" s="94">
        <v>214</v>
      </c>
      <c r="E47" s="93">
        <v>77</v>
      </c>
      <c r="F47" s="93">
        <v>0</v>
      </c>
      <c r="G47" s="93">
        <v>0</v>
      </c>
      <c r="H47" s="95">
        <v>0</v>
      </c>
      <c r="I47" s="93">
        <v>0</v>
      </c>
      <c r="J47" s="96">
        <f>A47-B47-C47</f>
        <v>1479</v>
      </c>
    </row>
    <row r="48" ht="14.25" customHeight="1">
      <c r="A48" s="4"/>
    </row>
    <row r="49" ht="14.25" customHeight="1">
      <c r="A49" s="4"/>
    </row>
    <row r="50" spans="1:12" ht="14.25" customHeight="1" thickBot="1">
      <c r="A50" s="143" t="s">
        <v>64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</row>
    <row r="51" spans="1:12" ht="24" customHeight="1">
      <c r="A51" s="197" t="s">
        <v>44</v>
      </c>
      <c r="B51" s="213" t="s">
        <v>80</v>
      </c>
      <c r="C51" s="215" t="s">
        <v>81</v>
      </c>
      <c r="D51" s="216"/>
      <c r="E51" s="216"/>
      <c r="F51" s="217"/>
      <c r="G51" s="213" t="s">
        <v>82</v>
      </c>
      <c r="H51" s="192" t="s">
        <v>50</v>
      </c>
      <c r="I51" s="194" t="s">
        <v>84</v>
      </c>
      <c r="J51" s="195"/>
      <c r="K51" s="195"/>
      <c r="L51" s="196"/>
    </row>
    <row r="52" spans="1:12" ht="23.25" thickBot="1">
      <c r="A52" s="198"/>
      <c r="B52" s="214"/>
      <c r="C52" s="97" t="s">
        <v>72</v>
      </c>
      <c r="D52" s="98" t="s">
        <v>45</v>
      </c>
      <c r="E52" s="98" t="s">
        <v>46</v>
      </c>
      <c r="F52" s="99" t="s">
        <v>73</v>
      </c>
      <c r="G52" s="214"/>
      <c r="H52" s="193"/>
      <c r="I52" s="18" t="s">
        <v>83</v>
      </c>
      <c r="J52" s="20" t="s">
        <v>45</v>
      </c>
      <c r="K52" s="20" t="s">
        <v>46</v>
      </c>
      <c r="L52" s="19" t="s">
        <v>85</v>
      </c>
    </row>
    <row r="53" spans="1:12" ht="14.25" customHeight="1">
      <c r="A53" s="26" t="s">
        <v>47</v>
      </c>
      <c r="B53" s="100">
        <v>0</v>
      </c>
      <c r="C53" s="125">
        <v>0</v>
      </c>
      <c r="D53" s="125">
        <v>0</v>
      </c>
      <c r="E53" s="125">
        <v>0</v>
      </c>
      <c r="F53" s="126">
        <v>0</v>
      </c>
      <c r="G53" s="100">
        <v>0</v>
      </c>
      <c r="H53" s="120">
        <v>0</v>
      </c>
      <c r="I53" s="127">
        <v>0</v>
      </c>
      <c r="J53" s="111">
        <v>0</v>
      </c>
      <c r="K53" s="111">
        <v>0</v>
      </c>
      <c r="L53" s="120">
        <v>0</v>
      </c>
    </row>
    <row r="54" spans="1:12" ht="14.25" customHeight="1">
      <c r="A54" s="21" t="s">
        <v>66</v>
      </c>
      <c r="B54" s="101">
        <v>0</v>
      </c>
      <c r="C54" s="112">
        <v>0</v>
      </c>
      <c r="D54" s="112">
        <v>0</v>
      </c>
      <c r="E54" s="112">
        <v>0</v>
      </c>
      <c r="F54" s="113">
        <v>0</v>
      </c>
      <c r="G54" s="101">
        <v>0</v>
      </c>
      <c r="H54" s="121">
        <f>+G54-F54</f>
        <v>0</v>
      </c>
      <c r="I54" s="128">
        <v>0</v>
      </c>
      <c r="J54" s="135">
        <v>0</v>
      </c>
      <c r="K54" s="135">
        <v>0</v>
      </c>
      <c r="L54" s="136">
        <f>+I54+J54-K54</f>
        <v>0</v>
      </c>
    </row>
    <row r="55" spans="1:12" ht="14.25" customHeight="1">
      <c r="A55" s="21" t="s">
        <v>67</v>
      </c>
      <c r="B55" s="101">
        <v>0</v>
      </c>
      <c r="C55" s="114">
        <v>0</v>
      </c>
      <c r="D55" s="114">
        <v>0</v>
      </c>
      <c r="E55" s="114">
        <v>0</v>
      </c>
      <c r="F55" s="115">
        <v>0</v>
      </c>
      <c r="G55" s="101">
        <v>0</v>
      </c>
      <c r="H55" s="122">
        <v>0</v>
      </c>
      <c r="I55" s="129">
        <v>0</v>
      </c>
      <c r="J55" s="114">
        <v>0</v>
      </c>
      <c r="K55" s="114">
        <v>0</v>
      </c>
      <c r="L55" s="130">
        <v>0</v>
      </c>
    </row>
    <row r="56" spans="1:12" ht="14.25" customHeight="1">
      <c r="A56" s="32" t="s">
        <v>48</v>
      </c>
      <c r="B56" s="102">
        <v>0</v>
      </c>
      <c r="C56" s="116">
        <v>0</v>
      </c>
      <c r="D56" s="116">
        <v>0</v>
      </c>
      <c r="E56" s="116">
        <v>0</v>
      </c>
      <c r="F56" s="117">
        <f>+C56+D56-E56</f>
        <v>0</v>
      </c>
      <c r="G56" s="102">
        <v>0</v>
      </c>
      <c r="H56" s="123">
        <f>+G56-F56</f>
        <v>0</v>
      </c>
      <c r="I56" s="131">
        <v>0</v>
      </c>
      <c r="J56" s="141">
        <v>24</v>
      </c>
      <c r="K56" s="141">
        <v>24</v>
      </c>
      <c r="L56" s="142">
        <f>+I56+J56-K56</f>
        <v>0</v>
      </c>
    </row>
    <row r="57" spans="1:12" ht="14.25" customHeight="1">
      <c r="A57" s="21" t="s">
        <v>56</v>
      </c>
      <c r="B57" s="103">
        <v>0</v>
      </c>
      <c r="C57" s="112">
        <v>0</v>
      </c>
      <c r="D57" s="112">
        <v>0</v>
      </c>
      <c r="E57" s="112">
        <v>0</v>
      </c>
      <c r="F57" s="113">
        <v>0</v>
      </c>
      <c r="G57" s="103">
        <v>0</v>
      </c>
      <c r="H57" s="121">
        <v>0</v>
      </c>
      <c r="I57" s="128">
        <v>0</v>
      </c>
      <c r="J57" s="112">
        <v>0</v>
      </c>
      <c r="K57" s="112">
        <v>0</v>
      </c>
      <c r="L57" s="121">
        <v>0</v>
      </c>
    </row>
    <row r="58" spans="1:12" ht="14.25" customHeight="1">
      <c r="A58" s="21" t="s">
        <v>68</v>
      </c>
      <c r="B58" s="101">
        <v>0</v>
      </c>
      <c r="C58" s="112">
        <v>0</v>
      </c>
      <c r="D58" s="112">
        <v>0</v>
      </c>
      <c r="E58" s="112">
        <v>0</v>
      </c>
      <c r="F58" s="113">
        <v>0</v>
      </c>
      <c r="G58" s="101">
        <v>0</v>
      </c>
      <c r="H58" s="121">
        <f>+G58-F58</f>
        <v>0</v>
      </c>
      <c r="I58" s="128">
        <v>0</v>
      </c>
      <c r="J58" s="135">
        <v>0</v>
      </c>
      <c r="K58" s="135">
        <v>0</v>
      </c>
      <c r="L58" s="136">
        <f>+I58+J58-K58</f>
        <v>0</v>
      </c>
    </row>
    <row r="59" spans="1:12" ht="14.25" customHeight="1" thickBot="1">
      <c r="A59" s="22" t="s">
        <v>69</v>
      </c>
      <c r="B59" s="104">
        <v>0</v>
      </c>
      <c r="C59" s="118">
        <v>0</v>
      </c>
      <c r="D59" s="118">
        <v>0</v>
      </c>
      <c r="E59" s="118">
        <v>0</v>
      </c>
      <c r="F59" s="119">
        <v>0</v>
      </c>
      <c r="G59" s="104">
        <v>0</v>
      </c>
      <c r="H59" s="124">
        <v>0</v>
      </c>
      <c r="I59" s="132">
        <v>0</v>
      </c>
      <c r="J59" s="133">
        <f>291+1770</f>
        <v>2061</v>
      </c>
      <c r="K59" s="133">
        <v>1770</v>
      </c>
      <c r="L59" s="134">
        <f>+I59+J59-K59</f>
        <v>291</v>
      </c>
    </row>
    <row r="60" ht="14.25" customHeight="1">
      <c r="A60" s="4"/>
    </row>
    <row r="61" ht="14.25" customHeight="1" thickBot="1">
      <c r="A61" s="4"/>
    </row>
    <row r="62" spans="1:12" ht="14.25" customHeight="1">
      <c r="A62" s="220" t="s">
        <v>86</v>
      </c>
      <c r="B62" s="221"/>
      <c r="C62" s="221"/>
      <c r="D62" s="221"/>
      <c r="E62" s="221"/>
      <c r="F62" s="221"/>
      <c r="G62" s="221"/>
      <c r="H62" s="221"/>
      <c r="I62" s="221"/>
      <c r="J62" s="221"/>
      <c r="K62" s="23"/>
      <c r="L62" s="24"/>
    </row>
    <row r="63" spans="1:12" ht="14.25" customHeight="1">
      <c r="A63" s="225" t="s">
        <v>39</v>
      </c>
      <c r="B63" s="223"/>
      <c r="C63" s="223"/>
      <c r="D63" s="223"/>
      <c r="E63" s="224"/>
      <c r="F63" s="25" t="s">
        <v>38</v>
      </c>
      <c r="G63" s="222" t="s">
        <v>51</v>
      </c>
      <c r="H63" s="223"/>
      <c r="I63" s="223"/>
      <c r="J63" s="223"/>
      <c r="K63" s="224"/>
      <c r="L63" s="27" t="s">
        <v>38</v>
      </c>
    </row>
    <row r="64" spans="1:12" ht="14.25" customHeight="1">
      <c r="A64" s="231" t="s">
        <v>88</v>
      </c>
      <c r="B64" s="232"/>
      <c r="C64" s="232"/>
      <c r="D64" s="232"/>
      <c r="E64" s="233"/>
      <c r="F64" s="31">
        <v>950</v>
      </c>
      <c r="G64" s="202" t="s">
        <v>54</v>
      </c>
      <c r="H64" s="203"/>
      <c r="I64" s="203"/>
      <c r="J64" s="203"/>
      <c r="K64" s="204"/>
      <c r="L64" s="229" t="s">
        <v>54</v>
      </c>
    </row>
    <row r="65" spans="1:12" ht="14.25" customHeight="1">
      <c r="A65" s="231" t="s">
        <v>87</v>
      </c>
      <c r="B65" s="232"/>
      <c r="C65" s="232"/>
      <c r="D65" s="232"/>
      <c r="E65" s="233"/>
      <c r="F65" s="31">
        <v>120</v>
      </c>
      <c r="G65" s="199" t="s">
        <v>54</v>
      </c>
      <c r="H65" s="200"/>
      <c r="I65" s="200"/>
      <c r="J65" s="200"/>
      <c r="K65" s="201"/>
      <c r="L65" s="230"/>
    </row>
    <row r="66" spans="1:12" ht="14.25" customHeight="1">
      <c r="A66" s="231" t="s">
        <v>89</v>
      </c>
      <c r="B66" s="232"/>
      <c r="C66" s="232"/>
      <c r="D66" s="232"/>
      <c r="E66" s="233"/>
      <c r="F66" s="31">
        <v>700</v>
      </c>
      <c r="G66" s="202" t="s">
        <v>54</v>
      </c>
      <c r="H66" s="203"/>
      <c r="I66" s="203"/>
      <c r="J66" s="203"/>
      <c r="K66" s="204"/>
      <c r="L66" s="218" t="s">
        <v>54</v>
      </c>
    </row>
    <row r="67" spans="1:12" ht="14.25" customHeight="1" thickBot="1">
      <c r="A67" s="234" t="s">
        <v>54</v>
      </c>
      <c r="B67" s="235"/>
      <c r="C67" s="235"/>
      <c r="D67" s="235"/>
      <c r="E67" s="236"/>
      <c r="F67" s="4" t="s">
        <v>54</v>
      </c>
      <c r="G67" s="226" t="s">
        <v>54</v>
      </c>
      <c r="H67" s="227"/>
      <c r="I67" s="227"/>
      <c r="J67" s="227"/>
      <c r="K67" s="228"/>
      <c r="L67" s="219"/>
    </row>
    <row r="68" spans="1:12" ht="14.25" customHeight="1" thickBot="1">
      <c r="A68" s="206" t="s">
        <v>55</v>
      </c>
      <c r="B68" s="207"/>
      <c r="C68" s="207"/>
      <c r="D68" s="207"/>
      <c r="E68" s="212"/>
      <c r="F68" s="36">
        <f>SUM(F64:F67)</f>
        <v>1770</v>
      </c>
      <c r="G68" s="206" t="s">
        <v>55</v>
      </c>
      <c r="H68" s="207"/>
      <c r="I68" s="207"/>
      <c r="J68" s="207"/>
      <c r="K68" s="208"/>
      <c r="L68" s="139">
        <v>0</v>
      </c>
    </row>
    <row r="69" spans="1:6" ht="14.25" customHeight="1" thickBot="1">
      <c r="A69" s="209" t="s">
        <v>70</v>
      </c>
      <c r="B69" s="210"/>
      <c r="C69" s="210"/>
      <c r="D69" s="210"/>
      <c r="E69" s="211"/>
      <c r="F69" s="140">
        <v>0</v>
      </c>
    </row>
    <row r="70" ht="12.75">
      <c r="A70" s="4"/>
    </row>
    <row r="72" spans="2:9" ht="12.75">
      <c r="B72" s="205" t="s">
        <v>93</v>
      </c>
      <c r="C72" s="205"/>
      <c r="D72" s="205"/>
      <c r="E72" s="205"/>
      <c r="F72" s="205"/>
      <c r="G72" s="205"/>
      <c r="H72" s="205"/>
      <c r="I72" s="205"/>
    </row>
    <row r="73" ht="13.5" thickBot="1"/>
    <row r="74" spans="2:14" s="5" customFormat="1" ht="13.5" customHeight="1" thickBot="1">
      <c r="B74" s="28" t="s">
        <v>57</v>
      </c>
      <c r="C74" s="29"/>
      <c r="D74" s="30"/>
      <c r="E74" s="172" t="s">
        <v>58</v>
      </c>
      <c r="F74" s="173"/>
      <c r="G74" s="174"/>
      <c r="H74" s="175" t="s">
        <v>52</v>
      </c>
      <c r="I74" s="176"/>
      <c r="J74"/>
      <c r="K74"/>
      <c r="L74"/>
      <c r="M74"/>
      <c r="N74"/>
    </row>
    <row r="75" spans="2:9" ht="12.75">
      <c r="B75" s="105" t="s">
        <v>53</v>
      </c>
      <c r="C75" s="106" t="s">
        <v>59</v>
      </c>
      <c r="D75" s="107" t="s">
        <v>60</v>
      </c>
      <c r="E75" s="105" t="s">
        <v>53</v>
      </c>
      <c r="F75" s="106" t="s">
        <v>59</v>
      </c>
      <c r="G75" s="107" t="s">
        <v>61</v>
      </c>
      <c r="H75" s="177" t="s">
        <v>62</v>
      </c>
      <c r="I75" s="178"/>
    </row>
    <row r="76" spans="2:9" ht="13.5" thickBot="1">
      <c r="B76" s="108">
        <v>2007</v>
      </c>
      <c r="C76" s="109">
        <v>2008</v>
      </c>
      <c r="D76" s="110"/>
      <c r="E76" s="108">
        <v>2007</v>
      </c>
      <c r="F76" s="109">
        <v>2008</v>
      </c>
      <c r="G76" s="110" t="s">
        <v>96</v>
      </c>
      <c r="H76" s="179" t="s">
        <v>65</v>
      </c>
      <c r="I76" s="180"/>
    </row>
    <row r="77" spans="2:9" ht="17.25" customHeight="1" thickBot="1">
      <c r="B77" s="35">
        <v>0</v>
      </c>
      <c r="C77" s="33">
        <v>5</v>
      </c>
      <c r="D77" s="34">
        <f>SUM(C77-B77)</f>
        <v>5</v>
      </c>
      <c r="E77" s="35">
        <v>0</v>
      </c>
      <c r="F77" s="138">
        <v>20000</v>
      </c>
      <c r="G77" s="137" t="s">
        <v>97</v>
      </c>
      <c r="H77" s="161">
        <v>1200</v>
      </c>
      <c r="I77" s="162"/>
    </row>
    <row r="78" spans="8:9" ht="12.75" customHeight="1" hidden="1">
      <c r="H78" s="163">
        <v>14500</v>
      </c>
      <c r="I78" s="163"/>
    </row>
  </sheetData>
  <mergeCells count="47">
    <mergeCell ref="A64:E64"/>
    <mergeCell ref="A67:E67"/>
    <mergeCell ref="A66:E66"/>
    <mergeCell ref="A65:E65"/>
    <mergeCell ref="B51:B52"/>
    <mergeCell ref="C51:F51"/>
    <mergeCell ref="G51:G52"/>
    <mergeCell ref="L66:L67"/>
    <mergeCell ref="A62:J62"/>
    <mergeCell ref="G63:K63"/>
    <mergeCell ref="A63:E63"/>
    <mergeCell ref="G67:K67"/>
    <mergeCell ref="G64:K64"/>
    <mergeCell ref="L64:L65"/>
    <mergeCell ref="B72:I72"/>
    <mergeCell ref="G68:K68"/>
    <mergeCell ref="A69:E69"/>
    <mergeCell ref="A68:E68"/>
    <mergeCell ref="H76:I76"/>
    <mergeCell ref="A44:A46"/>
    <mergeCell ref="B44:B46"/>
    <mergeCell ref="J44:J46"/>
    <mergeCell ref="C45:C46"/>
    <mergeCell ref="H51:H52"/>
    <mergeCell ref="I51:L51"/>
    <mergeCell ref="A51:A52"/>
    <mergeCell ref="G65:K65"/>
    <mergeCell ref="G66:K66"/>
    <mergeCell ref="H77:I77"/>
    <mergeCell ref="H78:I78"/>
    <mergeCell ref="B39:D39"/>
    <mergeCell ref="J39:L39"/>
    <mergeCell ref="B40:D40"/>
    <mergeCell ref="E40:G40"/>
    <mergeCell ref="E39:G39"/>
    <mergeCell ref="E74:G74"/>
    <mergeCell ref="H74:I74"/>
    <mergeCell ref="H75:I75"/>
    <mergeCell ref="A50:L50"/>
    <mergeCell ref="A3:N3"/>
    <mergeCell ref="A5:A8"/>
    <mergeCell ref="H6:I6"/>
    <mergeCell ref="B5:N5"/>
    <mergeCell ref="M6:N6"/>
    <mergeCell ref="C44:I44"/>
    <mergeCell ref="D45:I45"/>
    <mergeCell ref="B43:I43"/>
  </mergeCells>
  <printOptions horizontalCentered="1"/>
  <pageMargins left="0.2362204724409449" right="0.2755905511811024" top="0.43" bottom="0.2362204724409449" header="0.2362204724409449" footer="0.1968503937007874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jakoubkova</cp:lastModifiedBy>
  <cp:lastPrinted>2008-03-26T12:31:25Z</cp:lastPrinted>
  <dcterms:created xsi:type="dcterms:W3CDTF">2004-02-26T11:39:43Z</dcterms:created>
  <dcterms:modified xsi:type="dcterms:W3CDTF">2008-03-28T08:34:40Z</dcterms:modified>
  <cp:category/>
  <cp:version/>
  <cp:contentType/>
  <cp:contentStatus/>
</cp:coreProperties>
</file>