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 RK-10-2008-20, př. 1" sheetId="1" r:id="rId1"/>
  </sheets>
  <definedNames/>
  <calcPr fullCalcOnLoad="1"/>
</workbook>
</file>

<file path=xl/sharedStrings.xml><?xml version="1.0" encoding="utf-8"?>
<sst xmlns="http://schemas.openxmlformats.org/spreadsheetml/2006/main" count="207" uniqueCount="143">
  <si>
    <t>Návrh na rozdělení zlepšeného hospodářského výsledku za rok 2007</t>
  </si>
  <si>
    <t xml:space="preserve">          počet stran: 3</t>
  </si>
  <si>
    <r>
      <t xml:space="preserve">Odvětví: </t>
    </r>
    <r>
      <rPr>
        <b/>
        <sz val="10"/>
        <rFont val="Arial CE"/>
        <family val="2"/>
      </rPr>
      <t>školství</t>
    </r>
  </si>
  <si>
    <t>/v Kč/</t>
  </si>
  <si>
    <t>Výsledek hospodaření celkem</t>
  </si>
  <si>
    <t>z toho: činnost</t>
  </si>
  <si>
    <t>Zůstatky fondů před finančním vypořádáním: k 31. 12. 2007</t>
  </si>
  <si>
    <t>návrh na příděl</t>
  </si>
  <si>
    <t>Stav fondů po finančním vypořádání</t>
  </si>
  <si>
    <t>Školy a školská zařízení dle §</t>
  </si>
  <si>
    <t>hlavní</t>
  </si>
  <si>
    <t>doplňková</t>
  </si>
  <si>
    <t xml:space="preserve">fond </t>
  </si>
  <si>
    <t>fond</t>
  </si>
  <si>
    <t>investiční</t>
  </si>
  <si>
    <t>FKSP</t>
  </si>
  <si>
    <t>rezervní</t>
  </si>
  <si>
    <t>odměn</t>
  </si>
  <si>
    <t>§ 3114</t>
  </si>
  <si>
    <t>Základní škola Ledeč nad Sázavou, Habrecká 378</t>
  </si>
  <si>
    <t>Základní škola, SPC a Školní družina, U Trojice 2104, Havlíčkův Brod</t>
  </si>
  <si>
    <t>Základní škola a MŠ při ZZ kraje Vysočina, Purkyňovo nám. 2, Třebíč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</si>
  <si>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</si>
  <si>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</si>
  <si>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</si>
  <si>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</si>
  <si>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Černovice, Dobešovská 1</t>
  </si>
  <si>
    <t>Základní škola Moravské Budějovice, Dobrovského 11</t>
  </si>
  <si>
    <t>Základní škola Třebíč, Cyrilometodějská 22</t>
  </si>
  <si>
    <t>Základní škola a Praktická škola Velké Meziříčí, Čechova 30</t>
  </si>
  <si>
    <t>Základní škola Bystřice nad Pernštejnem, Masarykovo náměstí 60</t>
  </si>
  <si>
    <t>Praktická škola a SPC Žďár nad Sázavou, Komenského 8</t>
  </si>
  <si>
    <t>Základní škola při DPL Velká Bíteš, U Stadionu 285</t>
  </si>
  <si>
    <t>Základní škola Nové Město na Moravě, Malá 154</t>
  </si>
  <si>
    <t>Základní škola a Praktická škola Chotěboř, Hradební 529</t>
  </si>
  <si>
    <t>Základní škola Třebíč, 9. května 3</t>
  </si>
  <si>
    <t>Celkem § 3114</t>
  </si>
  <si>
    <t>§ 3121</t>
  </si>
  <si>
    <t>Havlíčkovo gymnázium, Havlíčkův Brod, Štáflova 2063</t>
  </si>
  <si>
    <t>Gymnázium Chotěboř, Jiráskova 637</t>
  </si>
  <si>
    <t>Gymnázium, SOŠ a VOŠ Ledeč nad Sázavou, Husovo nám. 1</t>
  </si>
  <si>
    <t>Gymnázium Jihlava, Jana Masaryka 1</t>
  </si>
  <si>
    <t xml:space="preserve">Gymnázium Otokara Březiny a SOŠ Telč, Hradecká 235 </t>
  </si>
  <si>
    <t>Gymnázium dr. A. Hrdličky, Humpolec, Komenského 147</t>
  </si>
  <si>
    <t>Gymnázium Pacov, Hronova 1079</t>
  </si>
  <si>
    <t>Gymnázium Pelhřimov, Jirsíkova 244</t>
  </si>
  <si>
    <t xml:space="preserve">Gymnázium a SOŠ, Moravské Budějovice, Tyršova 365 </t>
  </si>
  <si>
    <t>Gymnázium Třebíč, Masarykovo nám 9.</t>
  </si>
  <si>
    <t>Gymnázium Bystřice nad Pernštejnem, Nádražní 76</t>
  </si>
  <si>
    <t>Gymnázium V. Makovského se sport. třídami Nové Město na Moravě</t>
  </si>
  <si>
    <t>Gymnázium Velké Meziříčí, Sokolovská 27</t>
  </si>
  <si>
    <t>Gymnázium Žďár nad Sázavou, Neumannova 2</t>
  </si>
  <si>
    <t>Celkem § 3121</t>
  </si>
  <si>
    <t>§ 3122</t>
  </si>
  <si>
    <t>Vyšší odborná škola a OA Chotěboř, Na Valech 690</t>
  </si>
  <si>
    <t xml:space="preserve">SPŠ stavební ak. St. Bechyně, Havlíčkův Brod, Jihlavská 628 </t>
  </si>
  <si>
    <t>SZŠ a VOŠ zdravotnická Havlíčkův Brod, Masarykova 2033</t>
  </si>
  <si>
    <t>OA a Jazyková škola s právem st. jazykové zk. Jihlava, nám. Svobody 1</t>
  </si>
  <si>
    <t>Střední průmyslová škola Jihlava, tř. Legionářů 3</t>
  </si>
  <si>
    <t>Střední uměleckoprůmyslová škola Jihlava - Helenín, Hálkova 42</t>
  </si>
  <si>
    <t>SZŠ a VOŠ zdravotnická Jihlava, Husova 54</t>
  </si>
  <si>
    <t xml:space="preserve">Obchodní akademie, Pelhřimov, Jirsíkova 875 </t>
  </si>
  <si>
    <t>Česká zemědělská akademie v Humpolci, střední škola, Školní 764</t>
  </si>
  <si>
    <t>OA Dr. Albína Bráfa a Jazyková škola s právem st. jaz. zkoušky Třebíč</t>
  </si>
  <si>
    <t>Střední škola stavební Třebíč, Kubišova 1214/9</t>
  </si>
  <si>
    <t>Střední průmyslová škola Třebíč, Manželů Curieových 734</t>
  </si>
  <si>
    <t>VOŠ a SŠ veterinární, zemědělská a zdravotnická Třebíč, Žižkova 505</t>
  </si>
  <si>
    <t>Hotelová škola Světlá a OA Velké Meziříčí, U Světlé 36</t>
  </si>
  <si>
    <t xml:space="preserve">VOŠ a SPŠ, Žďár nad Sázavou, Studentská 1 </t>
  </si>
  <si>
    <t>VOŠ a SOŠ zem.-technická Bystřice nad Pernštejnem, Studentská 1</t>
  </si>
  <si>
    <t>Střední zdravotnická škola a VOŠ zdrav. Žďár nad Sázavou, Dvořákova 4</t>
  </si>
  <si>
    <t>Celkem § 3122</t>
  </si>
  <si>
    <t>§ 3123</t>
  </si>
  <si>
    <t xml:space="preserve">Střední odborné učiliště technické, Chotěboř, Žižkova 1501 </t>
  </si>
  <si>
    <t>Obchodní akademie a Hotelová škola Havlíčkův Brod, Bratříků 851</t>
  </si>
  <si>
    <t>Akademie - VOŠ, Gymnázium a SOŠ um.prům. Světlá nad Sázavou</t>
  </si>
  <si>
    <t>Střední odborná škola a Střední odborné učiliště Třešť, K Valše 38</t>
  </si>
  <si>
    <t>Střední škola automobilní Jihlava, Školní 1a</t>
  </si>
  <si>
    <t>Střední škola obchodu a služeb Jihlava, K. Světlé 2</t>
  </si>
  <si>
    <t>Střední škola technická Jihlava, Polenská 2</t>
  </si>
  <si>
    <t>Střední škola stavební Jihlava, Žižkova 50</t>
  </si>
  <si>
    <t>Střední škola Pelhřimov, Friedova 1469</t>
  </si>
  <si>
    <t>Střední škola Kamenice nad Lipou, Masarykova 410</t>
  </si>
  <si>
    <t>Hotelová škola Třebíč, Sirotčí 4</t>
  </si>
  <si>
    <t>Střední škola řemesel a služeb Moravské Budějovice, Tov. Sady 79</t>
  </si>
  <si>
    <t>Střední škola řemesel Třebíč, Demlova 890</t>
  </si>
  <si>
    <t>Střední odborná škola Nové Město na Moravě</t>
  </si>
  <si>
    <t>Střední škola technická Žďár nad Sázavou, Strojírenská 6</t>
  </si>
  <si>
    <t>Střední škola řemesel a služeb Velké Meziříčí, Hornoměstská 35</t>
  </si>
  <si>
    <t>Celkem § 3123</t>
  </si>
  <si>
    <t>§ 3124</t>
  </si>
  <si>
    <t xml:space="preserve">Odborné učiliště a Praktická škola, Černovice, Mariánské náměstí 72 </t>
  </si>
  <si>
    <t>Celkem § 3124</t>
  </si>
  <si>
    <t>§ 3125</t>
  </si>
  <si>
    <t>Školní statek, Humpolec, Dusilov 384</t>
  </si>
  <si>
    <t>Celkem § 3125</t>
  </si>
  <si>
    <t xml:space="preserve"> § 3146</t>
  </si>
  <si>
    <t xml:space="preserve">Pedagogicko-psychologická poradna, Havlíčkův Brod, Nad Tratí 335 </t>
  </si>
  <si>
    <t xml:space="preserve">Pedagogicko-psychologická poradna Jihlava, tř. Legionářů 6 </t>
  </si>
  <si>
    <t>Pedagogicko-psychologická poradna Pelhřimov, Pražská 127</t>
  </si>
  <si>
    <t xml:space="preserve">Pedagogicko-psychologická poradna Třebíč, Vltavínská 1289 </t>
  </si>
  <si>
    <t>Pedagogicko-psychologická poradna Žďár nad Sázavou, Veselská 35</t>
  </si>
  <si>
    <t>Celkem § 3146</t>
  </si>
  <si>
    <t xml:space="preserve"> § 3147</t>
  </si>
  <si>
    <t>Domov mládeže a Školní jídelna Jihlava, Žižkova 58</t>
  </si>
  <si>
    <t>Domov mládeže a Školní jídelna Pelhřimov, Friedova 1464</t>
  </si>
  <si>
    <t>Celkem § 3147</t>
  </si>
  <si>
    <t>§ 3149</t>
  </si>
  <si>
    <t>Plavecká škola Jihlava, Rošického 6</t>
  </si>
  <si>
    <t>Plavecká škola, krytý bazén Hájek, Mládežnická 2, Třebíč</t>
  </si>
  <si>
    <t>Celkem § 3149</t>
  </si>
  <si>
    <t>§ 3231</t>
  </si>
  <si>
    <t xml:space="preserve">Základní umělecká škola, Havlíčkův Brod, Smetanovo náměstí 31 </t>
  </si>
  <si>
    <t xml:space="preserve">Základní umělecká škola, Ledeč nad Sázavou, Na Mizerově 82 </t>
  </si>
  <si>
    <t>Základní umělecká škola Jihlava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</si>
  <si>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</si>
  <si>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</si>
  <si>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</si>
  <si>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Fr.Drdly, Žďár nad Sázavou, Doležalovo nám.4 </t>
  </si>
  <si>
    <t>Celkem § 3231</t>
  </si>
  <si>
    <t xml:space="preserve"> § 3421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</si>
  <si>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</si>
  <si>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</si>
  <si>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</si>
  <si>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 xml:space="preserve">Dům dětí a mládeže, Světlá nad Sázavou, Jelenova 102 </t>
  </si>
  <si>
    <t>Dům dětí a mládeže Jihlava</t>
  </si>
  <si>
    <t>Dům dětí a mládeže Hrádek Třebíč</t>
  </si>
  <si>
    <t xml:space="preserve">Dům dětí a mládeže, Bystřice nad Pernštejnem, Masarykovo náměstí 68 </t>
  </si>
  <si>
    <t xml:space="preserve">Dům dětí a mládeže, Žďár nad Sázavou, Dolní 3 </t>
  </si>
  <si>
    <t>Celkem § 3421</t>
  </si>
  <si>
    <t>§ 4322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</si>
  <si>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</si>
  <si>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</si>
  <si>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</si>
  <si>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</si>
  <si>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>Dětský domov, Budkov 1, Budkov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</si>
  <si>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</si>
  <si>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</si>
  <si>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</si>
  <si>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</si>
  <si>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Celkem § 4322</t>
  </si>
  <si>
    <t>CELKEM</t>
  </si>
  <si>
    <t xml:space="preserve">          RK-10-2008-20,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</si>
</sst>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4" fontId="9" fillId="0" borderId="4" xfId="0" applyNumberFormat="1" applyFont="1" applyBorder="1" applyAlignment="1" applyProtection="1">
      <alignment horizontal="center"/>
      <protection locked="0"/>
    </xf>
    <xf numFmtId="4" fontId="9" fillId="0" borderId="5" xfId="0" applyNumberFormat="1" applyFont="1" applyBorder="1" applyAlignment="1" applyProtection="1">
      <alignment horizontal="center"/>
      <protection locked="0"/>
    </xf>
    <xf numFmtId="4" fontId="9" fillId="0" borderId="6" xfId="0" applyNumberFormat="1" applyFont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 horizontal="center"/>
      <protection locked="0"/>
    </xf>
    <xf numFmtId="4" fontId="9" fillId="0" borderId="7" xfId="0" applyNumberFormat="1" applyFont="1" applyBorder="1" applyAlignment="1" applyProtection="1">
      <alignment horizontal="center"/>
      <protection locked="0"/>
    </xf>
    <xf numFmtId="4" fontId="9" fillId="0" borderId="8" xfId="0" applyNumberFormat="1" applyFont="1" applyBorder="1" applyAlignment="1" applyProtection="1">
      <alignment horizontal="center"/>
      <protection locked="0"/>
    </xf>
    <xf numFmtId="4" fontId="9" fillId="0" borderId="9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8" fillId="0" borderId="15" xfId="0" applyFont="1" applyFill="1" applyBorder="1" applyAlignment="1">
      <alignment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9" fillId="0" borderId="20" xfId="0" applyFont="1" applyBorder="1" applyAlignment="1" applyProtection="1">
      <alignment horizontal="center"/>
      <protection locked="0"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0" fontId="9" fillId="2" borderId="10" xfId="0" applyFont="1" applyFill="1" applyBorder="1" applyAlignment="1" applyProtection="1">
      <alignment horizontal="center"/>
      <protection locked="0"/>
    </xf>
    <xf numFmtId="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0" fontId="8" fillId="0" borderId="15" xfId="0" applyFont="1" applyFill="1" applyBorder="1" applyAlignment="1">
      <alignment wrapText="1"/>
    </xf>
    <xf numFmtId="0" fontId="0" fillId="0" borderId="0" xfId="0" applyFont="1" applyAlignment="1">
      <alignment/>
    </xf>
    <xf numFmtId="4" fontId="10" fillId="0" borderId="28" xfId="0" applyNumberFormat="1" applyFont="1" applyBorder="1" applyAlignment="1">
      <alignment/>
    </xf>
    <xf numFmtId="0" fontId="9" fillId="2" borderId="20" xfId="0" applyFont="1" applyFill="1" applyBorder="1" applyAlignment="1" applyProtection="1">
      <alignment horizontal="center"/>
      <protection locked="0"/>
    </xf>
    <xf numFmtId="4" fontId="11" fillId="0" borderId="29" xfId="0" applyNumberFormat="1" applyFont="1" applyBorder="1" applyAlignment="1">
      <alignment/>
    </xf>
    <xf numFmtId="4" fontId="11" fillId="0" borderId="30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2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49" fontId="9" fillId="2" borderId="20" xfId="0" applyNumberFormat="1" applyFont="1" applyFill="1" applyBorder="1" applyAlignment="1" applyProtection="1">
      <alignment horizontal="center"/>
      <protection locked="0"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4" fontId="11" fillId="0" borderId="3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4" fontId="10" fillId="0" borderId="18" xfId="0" applyNumberFormat="1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4" fontId="13" fillId="2" borderId="17" xfId="0" applyNumberFormat="1" applyFont="1" applyFill="1" applyBorder="1" applyAlignment="1">
      <alignment/>
    </xf>
    <xf numFmtId="0" fontId="8" fillId="0" borderId="31" xfId="0" applyFont="1" applyFill="1" applyBorder="1" applyAlignment="1">
      <alignment wrapText="1"/>
    </xf>
    <xf numFmtId="4" fontId="11" fillId="0" borderId="21" xfId="0" applyNumberFormat="1" applyFont="1" applyBorder="1" applyAlignment="1">
      <alignment/>
    </xf>
    <xf numFmtId="0" fontId="11" fillId="0" borderId="0" xfId="0" applyFont="1" applyAlignment="1">
      <alignment/>
    </xf>
    <xf numFmtId="4" fontId="9" fillId="3" borderId="20" xfId="0" applyNumberFormat="1" applyFont="1" applyFill="1" applyBorder="1" applyAlignment="1">
      <alignment horizontal="center" wrapText="1"/>
    </xf>
    <xf numFmtId="4" fontId="11" fillId="3" borderId="32" xfId="0" applyNumberFormat="1" applyFont="1" applyFill="1" applyBorder="1" applyAlignment="1">
      <alignment/>
    </xf>
    <xf numFmtId="4" fontId="11" fillId="3" borderId="33" xfId="0" applyNumberFormat="1" applyFont="1" applyFill="1" applyBorder="1" applyAlignment="1">
      <alignment/>
    </xf>
    <xf numFmtId="4" fontId="11" fillId="3" borderId="34" xfId="0" applyNumberFormat="1" applyFont="1" applyFill="1" applyBorder="1" applyAlignment="1">
      <alignment/>
    </xf>
    <xf numFmtId="4" fontId="11" fillId="3" borderId="35" xfId="0" applyNumberFormat="1" applyFont="1" applyFill="1" applyBorder="1" applyAlignment="1">
      <alignment/>
    </xf>
    <xf numFmtId="4" fontId="11" fillId="3" borderId="36" xfId="0" applyNumberFormat="1" applyFont="1" applyFill="1" applyBorder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9" fontId="9" fillId="2" borderId="0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1" fontId="9" fillId="0" borderId="37" xfId="0" applyNumberFormat="1" applyFont="1" applyBorder="1" applyAlignment="1" applyProtection="1">
      <alignment horizontal="center"/>
      <protection locked="0"/>
    </xf>
    <xf numFmtId="1" fontId="9" fillId="0" borderId="25" xfId="0" applyNumberFormat="1" applyFont="1" applyBorder="1" applyAlignment="1" applyProtection="1">
      <alignment horizontal="center"/>
      <protection locked="0"/>
    </xf>
    <xf numFmtId="4" fontId="9" fillId="0" borderId="38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4" fontId="9" fillId="0" borderId="6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wrapText="1"/>
      <protection locked="0"/>
    </xf>
    <xf numFmtId="4" fontId="0" fillId="0" borderId="2" xfId="0" applyNumberFormat="1" applyBorder="1" applyAlignment="1">
      <alignment horizontal="center" wrapText="1"/>
    </xf>
    <xf numFmtId="3" fontId="9" fillId="0" borderId="40" xfId="0" applyNumberFormat="1" applyFont="1" applyBorder="1" applyAlignment="1" applyProtection="1">
      <alignment horizontal="center"/>
      <protection locked="0"/>
    </xf>
    <xf numFmtId="3" fontId="9" fillId="0" borderId="41" xfId="0" applyNumberFormat="1" applyFont="1" applyBorder="1" applyAlignment="1" applyProtection="1">
      <alignment horizontal="center"/>
      <protection locked="0"/>
    </xf>
    <xf numFmtId="3" fontId="9" fillId="0" borderId="37" xfId="0" applyNumberFormat="1" applyFont="1" applyBorder="1" applyAlignment="1" applyProtection="1">
      <alignment horizontal="center"/>
      <protection locked="0"/>
    </xf>
    <xf numFmtId="3" fontId="9" fillId="0" borderId="25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right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tabSelected="1" workbookViewId="0" topLeftCell="A1">
      <pane xSplit="1" ySplit="8" topLeftCell="J13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60" sqref="A160"/>
    </sheetView>
  </sheetViews>
  <sheetFormatPr defaultColWidth="9.140625" defaultRowHeight="12.75"/>
  <cols>
    <col min="1" max="1" width="58.28125" style="0" customWidth="1"/>
    <col min="2" max="2" width="13.421875" style="0" customWidth="1"/>
    <col min="3" max="3" width="12.00390625" style="0" customWidth="1"/>
    <col min="4" max="4" width="11.8515625" style="0" customWidth="1"/>
    <col min="5" max="5" width="12.57421875" style="0" customWidth="1"/>
    <col min="6" max="6" width="12.7109375" style="0" customWidth="1"/>
    <col min="7" max="7" width="12.28125" style="0" customWidth="1"/>
    <col min="8" max="9" width="12.140625" style="0" customWidth="1"/>
    <col min="10" max="10" width="12.421875" style="0" customWidth="1"/>
    <col min="11" max="11" width="12.140625" style="0" customWidth="1"/>
    <col min="12" max="12" width="12.57421875" style="0" customWidth="1"/>
    <col min="13" max="13" width="12.140625" style="0" customWidth="1"/>
    <col min="14" max="14" width="12.421875" style="0" customWidth="1"/>
    <col min="15" max="15" width="14.8515625" style="0" customWidth="1"/>
  </cols>
  <sheetData>
    <row r="1" spans="1:14" ht="16.5" customHeight="1">
      <c r="A1" s="94" t="s">
        <v>0</v>
      </c>
      <c r="B1" s="95"/>
      <c r="C1" s="95"/>
      <c r="D1" s="95"/>
      <c r="M1" s="96" t="s">
        <v>142</v>
      </c>
      <c r="N1" s="97"/>
    </row>
    <row r="2" spans="13:14" ht="12.75" customHeight="1">
      <c r="M2" s="98" t="s">
        <v>1</v>
      </c>
      <c r="N2" s="98"/>
    </row>
    <row r="3" spans="1:14" s="2" customFormat="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7" customFormat="1" ht="16.5" customHeight="1" thickBot="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6" t="s">
        <v>3</v>
      </c>
    </row>
    <row r="5" spans="1:14" s="9" customFormat="1" ht="12.75" customHeight="1">
      <c r="A5" s="8"/>
      <c r="B5" s="88" t="s">
        <v>4</v>
      </c>
      <c r="C5" s="90" t="s">
        <v>5</v>
      </c>
      <c r="D5" s="91"/>
      <c r="E5" s="82" t="s">
        <v>6</v>
      </c>
      <c r="F5" s="82"/>
      <c r="G5" s="82"/>
      <c r="H5" s="83"/>
      <c r="I5" s="92" t="s">
        <v>7</v>
      </c>
      <c r="J5" s="93"/>
      <c r="K5" s="82" t="s">
        <v>8</v>
      </c>
      <c r="L5" s="82"/>
      <c r="M5" s="82"/>
      <c r="N5" s="83"/>
    </row>
    <row r="6" spans="1:14" s="9" customFormat="1" ht="12.75" customHeight="1">
      <c r="A6" s="10" t="s">
        <v>9</v>
      </c>
      <c r="B6" s="89"/>
      <c r="C6" s="84" t="s">
        <v>10</v>
      </c>
      <c r="D6" s="86" t="s">
        <v>11</v>
      </c>
      <c r="E6" s="11" t="s">
        <v>12</v>
      </c>
      <c r="F6" s="12" t="s">
        <v>13</v>
      </c>
      <c r="G6" s="13" t="s">
        <v>14</v>
      </c>
      <c r="H6" s="14" t="s">
        <v>15</v>
      </c>
      <c r="I6" s="12" t="s">
        <v>13</v>
      </c>
      <c r="J6" s="14" t="s">
        <v>16</v>
      </c>
      <c r="K6" s="11" t="s">
        <v>12</v>
      </c>
      <c r="L6" s="12" t="s">
        <v>13</v>
      </c>
      <c r="M6" s="13" t="s">
        <v>14</v>
      </c>
      <c r="N6" s="14" t="s">
        <v>15</v>
      </c>
    </row>
    <row r="7" spans="1:14" s="9" customFormat="1" ht="12.75" customHeight="1" thickBot="1">
      <c r="A7" s="15"/>
      <c r="B7" s="89"/>
      <c r="C7" s="85"/>
      <c r="D7" s="87"/>
      <c r="E7" s="16" t="s">
        <v>17</v>
      </c>
      <c r="F7" s="17" t="s">
        <v>16</v>
      </c>
      <c r="G7" s="18" t="s">
        <v>13</v>
      </c>
      <c r="H7" s="19"/>
      <c r="I7" s="17" t="s">
        <v>17</v>
      </c>
      <c r="J7" s="19" t="s">
        <v>13</v>
      </c>
      <c r="K7" s="16" t="s">
        <v>17</v>
      </c>
      <c r="L7" s="17" t="s">
        <v>16</v>
      </c>
      <c r="M7" s="18" t="s">
        <v>13</v>
      </c>
      <c r="N7" s="19"/>
    </row>
    <row r="8" spans="1:14" ht="12.75" customHeight="1">
      <c r="A8" s="20" t="s">
        <v>18</v>
      </c>
      <c r="B8" s="21"/>
      <c r="C8" s="22"/>
      <c r="D8" s="23"/>
      <c r="E8" s="22"/>
      <c r="F8" s="24"/>
      <c r="G8" s="24"/>
      <c r="H8" s="23"/>
      <c r="I8" s="22"/>
      <c r="J8" s="23"/>
      <c r="K8" s="22"/>
      <c r="L8" s="24"/>
      <c r="M8" s="24"/>
      <c r="N8" s="23"/>
    </row>
    <row r="9" spans="1:14" ht="12.75" customHeight="1">
      <c r="A9" s="25" t="s">
        <v>19</v>
      </c>
      <c r="B9" s="26">
        <v>2112.44</v>
      </c>
      <c r="C9" s="27">
        <v>2112.44</v>
      </c>
      <c r="D9" s="28">
        <v>0</v>
      </c>
      <c r="E9" s="27">
        <v>13800</v>
      </c>
      <c r="F9" s="29">
        <v>38691.96</v>
      </c>
      <c r="G9" s="29">
        <v>37300</v>
      </c>
      <c r="H9" s="28">
        <v>47509.5</v>
      </c>
      <c r="I9" s="27">
        <v>400</v>
      </c>
      <c r="J9" s="28">
        <v>1712.44</v>
      </c>
      <c r="K9" s="27">
        <v>14200</v>
      </c>
      <c r="L9" s="29">
        <v>40404.4</v>
      </c>
      <c r="M9" s="29">
        <v>37300</v>
      </c>
      <c r="N9" s="28">
        <v>47509.5</v>
      </c>
    </row>
    <row r="10" spans="1:14" ht="12.75" customHeight="1">
      <c r="A10" s="25" t="s">
        <v>20</v>
      </c>
      <c r="B10" s="26">
        <v>0</v>
      </c>
      <c r="C10" s="27">
        <v>0</v>
      </c>
      <c r="D10" s="28">
        <v>0</v>
      </c>
      <c r="E10" s="27">
        <v>0</v>
      </c>
      <c r="F10" s="29">
        <v>178888.15</v>
      </c>
      <c r="G10" s="29">
        <v>162921</v>
      </c>
      <c r="H10" s="29">
        <v>13981.22</v>
      </c>
      <c r="I10" s="27">
        <v>0</v>
      </c>
      <c r="J10" s="28">
        <v>0</v>
      </c>
      <c r="K10" s="27">
        <v>0</v>
      </c>
      <c r="L10" s="29">
        <v>178888.15</v>
      </c>
      <c r="M10" s="29">
        <v>162921</v>
      </c>
      <c r="N10" s="28">
        <v>13981.22</v>
      </c>
    </row>
    <row r="11" spans="1:14" ht="12.75" customHeight="1">
      <c r="A11" s="25" t="s">
        <v>21</v>
      </c>
      <c r="B11" s="26">
        <v>0.01</v>
      </c>
      <c r="C11" s="27">
        <v>0.01</v>
      </c>
      <c r="D11" s="28">
        <v>0</v>
      </c>
      <c r="E11" s="27">
        <v>0</v>
      </c>
      <c r="F11" s="29">
        <v>2522.6</v>
      </c>
      <c r="G11" s="29">
        <v>139601.5</v>
      </c>
      <c r="H11" s="28">
        <v>87084.5</v>
      </c>
      <c r="I11" s="27">
        <v>0</v>
      </c>
      <c r="J11" s="28">
        <v>0.01</v>
      </c>
      <c r="K11" s="27">
        <v>0</v>
      </c>
      <c r="L11" s="29">
        <v>2522.61</v>
      </c>
      <c r="M11" s="29">
        <v>139601.5</v>
      </c>
      <c r="N11" s="28">
        <v>87084.5</v>
      </c>
    </row>
    <row r="12" spans="1:14" ht="12.75" customHeight="1">
      <c r="A12" s="25" t="s">
        <v>22</v>
      </c>
      <c r="B12" s="26">
        <v>349.92</v>
      </c>
      <c r="C12" s="27">
        <v>349.92</v>
      </c>
      <c r="D12" s="28">
        <v>0</v>
      </c>
      <c r="E12" s="27">
        <v>0</v>
      </c>
      <c r="F12" s="29">
        <v>850.85</v>
      </c>
      <c r="G12" s="29">
        <v>26578.5</v>
      </c>
      <c r="H12" s="28">
        <v>143061.68</v>
      </c>
      <c r="I12" s="27">
        <v>0</v>
      </c>
      <c r="J12" s="28">
        <v>349.92</v>
      </c>
      <c r="K12" s="27">
        <v>0</v>
      </c>
      <c r="L12" s="29">
        <v>1200.77</v>
      </c>
      <c r="M12" s="29">
        <v>26578.5</v>
      </c>
      <c r="N12" s="28">
        <v>143061.68</v>
      </c>
    </row>
    <row r="13" spans="1:14" ht="12.75" customHeight="1">
      <c r="A13" s="25" t="s">
        <v>23</v>
      </c>
      <c r="B13" s="26">
        <v>0</v>
      </c>
      <c r="C13" s="27">
        <v>0</v>
      </c>
      <c r="D13" s="28">
        <v>0</v>
      </c>
      <c r="E13" s="27">
        <v>0</v>
      </c>
      <c r="F13" s="29">
        <v>12947.32</v>
      </c>
      <c r="G13" s="29">
        <v>0</v>
      </c>
      <c r="H13" s="28">
        <v>70317.63</v>
      </c>
      <c r="I13" s="27">
        <v>0</v>
      </c>
      <c r="J13" s="28">
        <v>0</v>
      </c>
      <c r="K13" s="27">
        <v>0</v>
      </c>
      <c r="L13" s="29">
        <v>12947.32</v>
      </c>
      <c r="M13" s="29">
        <v>0</v>
      </c>
      <c r="N13" s="28">
        <v>70317.63</v>
      </c>
    </row>
    <row r="14" spans="1:14" ht="12.75" customHeight="1">
      <c r="A14" s="25" t="s">
        <v>24</v>
      </c>
      <c r="B14" s="26">
        <v>0</v>
      </c>
      <c r="C14" s="27">
        <v>0</v>
      </c>
      <c r="D14" s="28">
        <v>0</v>
      </c>
      <c r="E14" s="27">
        <v>0</v>
      </c>
      <c r="F14" s="29">
        <v>38889.28</v>
      </c>
      <c r="G14" s="29">
        <v>0</v>
      </c>
      <c r="H14" s="28">
        <v>37482.99</v>
      </c>
      <c r="I14" s="27">
        <v>0</v>
      </c>
      <c r="J14" s="28">
        <v>0</v>
      </c>
      <c r="K14" s="27">
        <v>0</v>
      </c>
      <c r="L14" s="29">
        <v>38889.28</v>
      </c>
      <c r="M14" s="29">
        <v>0</v>
      </c>
      <c r="N14" s="28">
        <v>37482.99</v>
      </c>
    </row>
    <row r="15" spans="1:14" ht="12.75" customHeight="1">
      <c r="A15" s="25" t="s">
        <v>25</v>
      </c>
      <c r="B15" s="26">
        <v>0</v>
      </c>
      <c r="C15" s="27">
        <v>0</v>
      </c>
      <c r="D15" s="28">
        <v>0</v>
      </c>
      <c r="E15" s="27">
        <v>33123</v>
      </c>
      <c r="F15" s="29">
        <v>31319.47</v>
      </c>
      <c r="G15" s="29">
        <v>0</v>
      </c>
      <c r="H15" s="28">
        <v>30156.7</v>
      </c>
      <c r="I15" s="27">
        <v>0</v>
      </c>
      <c r="J15" s="28">
        <v>0</v>
      </c>
      <c r="K15" s="27">
        <v>33123</v>
      </c>
      <c r="L15" s="29">
        <v>31319.47</v>
      </c>
      <c r="M15" s="29">
        <v>0</v>
      </c>
      <c r="N15" s="28">
        <v>30156.7</v>
      </c>
    </row>
    <row r="16" spans="1:14" ht="12.75" customHeight="1">
      <c r="A16" s="25" t="s">
        <v>26</v>
      </c>
      <c r="B16" s="26">
        <v>125.3</v>
      </c>
      <c r="C16" s="27">
        <v>125.3</v>
      </c>
      <c r="D16" s="28">
        <v>0</v>
      </c>
      <c r="E16" s="27">
        <v>0</v>
      </c>
      <c r="F16" s="29">
        <v>1191.91</v>
      </c>
      <c r="G16" s="29">
        <v>27387</v>
      </c>
      <c r="H16" s="28">
        <v>67227.62</v>
      </c>
      <c r="I16" s="27">
        <v>0</v>
      </c>
      <c r="J16" s="28">
        <v>125.3</v>
      </c>
      <c r="K16" s="27">
        <v>0</v>
      </c>
      <c r="L16" s="29">
        <v>1317.21</v>
      </c>
      <c r="M16" s="29">
        <v>27387</v>
      </c>
      <c r="N16" s="28">
        <v>67227.62</v>
      </c>
    </row>
    <row r="17" spans="1:14" ht="12.75" customHeight="1">
      <c r="A17" s="25" t="s">
        <v>27</v>
      </c>
      <c r="B17" s="26">
        <v>235.87</v>
      </c>
      <c r="C17" s="27">
        <v>235.87</v>
      </c>
      <c r="D17" s="28">
        <v>0</v>
      </c>
      <c r="E17" s="27">
        <v>0</v>
      </c>
      <c r="F17" s="29">
        <v>33827.36</v>
      </c>
      <c r="G17" s="29">
        <v>37051.1</v>
      </c>
      <c r="H17" s="28">
        <v>59735.08</v>
      </c>
      <c r="I17" s="27">
        <v>0</v>
      </c>
      <c r="J17" s="28">
        <v>235.87</v>
      </c>
      <c r="K17" s="27">
        <v>0</v>
      </c>
      <c r="L17" s="29">
        <v>34063.23</v>
      </c>
      <c r="M17" s="29">
        <v>37051.1</v>
      </c>
      <c r="N17" s="28">
        <v>59735.08</v>
      </c>
    </row>
    <row r="18" spans="1:14" ht="12.75" customHeight="1">
      <c r="A18" s="25" t="s">
        <v>28</v>
      </c>
      <c r="B18" s="26">
        <v>11153.15</v>
      </c>
      <c r="C18" s="27">
        <v>5880.9</v>
      </c>
      <c r="D18" s="28">
        <v>5272.25</v>
      </c>
      <c r="E18" s="27">
        <v>5305</v>
      </c>
      <c r="F18" s="29">
        <v>12270</v>
      </c>
      <c r="G18" s="29">
        <v>111262.33</v>
      </c>
      <c r="H18" s="28">
        <v>1169.01</v>
      </c>
      <c r="I18" s="27">
        <v>3800</v>
      </c>
      <c r="J18" s="28">
        <v>7353.15</v>
      </c>
      <c r="K18" s="27">
        <v>9105</v>
      </c>
      <c r="L18" s="29">
        <v>19623.15</v>
      </c>
      <c r="M18" s="29">
        <v>111262.33</v>
      </c>
      <c r="N18" s="28">
        <v>1169.01</v>
      </c>
    </row>
    <row r="19" spans="1:14" ht="12.75" customHeight="1">
      <c r="A19" s="25" t="s">
        <v>29</v>
      </c>
      <c r="B19" s="26">
        <v>15579.76</v>
      </c>
      <c r="C19" s="27">
        <v>15579.76</v>
      </c>
      <c r="D19" s="28">
        <v>0</v>
      </c>
      <c r="E19" s="27">
        <v>6000</v>
      </c>
      <c r="F19" s="29">
        <v>11627.93</v>
      </c>
      <c r="G19" s="29">
        <v>35785.3</v>
      </c>
      <c r="H19" s="28">
        <v>32969.94</v>
      </c>
      <c r="I19" s="27">
        <v>3000</v>
      </c>
      <c r="J19" s="28">
        <v>12579.76</v>
      </c>
      <c r="K19" s="27">
        <v>9000</v>
      </c>
      <c r="L19" s="29">
        <v>24207.69</v>
      </c>
      <c r="M19" s="29">
        <v>35785.3</v>
      </c>
      <c r="N19" s="28">
        <v>32969.94</v>
      </c>
    </row>
    <row r="20" spans="1:14" ht="12.75" customHeight="1">
      <c r="A20" s="25" t="s">
        <v>30</v>
      </c>
      <c r="B20" s="26">
        <v>52397.19</v>
      </c>
      <c r="C20" s="27">
        <v>52397.19</v>
      </c>
      <c r="D20" s="28">
        <v>0</v>
      </c>
      <c r="E20" s="27">
        <v>34980</v>
      </c>
      <c r="F20" s="29">
        <v>219361.25</v>
      </c>
      <c r="G20" s="29">
        <v>41852</v>
      </c>
      <c r="H20" s="28">
        <v>21388.59</v>
      </c>
      <c r="I20" s="27">
        <v>10000</v>
      </c>
      <c r="J20" s="28">
        <v>42397.19</v>
      </c>
      <c r="K20" s="27">
        <v>44980</v>
      </c>
      <c r="L20" s="29">
        <v>261758.44</v>
      </c>
      <c r="M20" s="29">
        <v>41852</v>
      </c>
      <c r="N20" s="28">
        <v>21388.59</v>
      </c>
    </row>
    <row r="21" spans="1:14" ht="12.75" customHeight="1">
      <c r="A21" s="25" t="s">
        <v>31</v>
      </c>
      <c r="B21" s="26">
        <v>2721.07</v>
      </c>
      <c r="C21" s="27">
        <v>2721.07</v>
      </c>
      <c r="D21" s="28">
        <v>0</v>
      </c>
      <c r="E21" s="27">
        <v>6000</v>
      </c>
      <c r="F21" s="29">
        <v>2495.66</v>
      </c>
      <c r="G21" s="29">
        <v>460930.6</v>
      </c>
      <c r="H21" s="28">
        <v>30024.9</v>
      </c>
      <c r="I21" s="27">
        <v>100</v>
      </c>
      <c r="J21" s="28">
        <v>2621.07</v>
      </c>
      <c r="K21" s="27">
        <v>6100</v>
      </c>
      <c r="L21" s="29">
        <v>5116.73</v>
      </c>
      <c r="M21" s="29">
        <v>460930.6</v>
      </c>
      <c r="N21" s="28">
        <v>30024.9</v>
      </c>
    </row>
    <row r="22" spans="1:14" ht="12.75" customHeight="1">
      <c r="A22" s="25" t="s">
        <v>32</v>
      </c>
      <c r="B22" s="26">
        <v>0</v>
      </c>
      <c r="C22" s="27">
        <v>0</v>
      </c>
      <c r="D22" s="28">
        <v>0</v>
      </c>
      <c r="E22" s="27">
        <v>0</v>
      </c>
      <c r="F22" s="29">
        <v>16772.68</v>
      </c>
      <c r="G22" s="29">
        <v>0</v>
      </c>
      <c r="H22" s="28">
        <v>2898.6</v>
      </c>
      <c r="I22" s="27">
        <v>0</v>
      </c>
      <c r="J22" s="28">
        <v>0</v>
      </c>
      <c r="K22" s="27">
        <v>0</v>
      </c>
      <c r="L22" s="29">
        <v>16772.68</v>
      </c>
      <c r="M22" s="29">
        <v>0</v>
      </c>
      <c r="N22" s="28">
        <v>2898.6</v>
      </c>
    </row>
    <row r="23" spans="1:14" ht="12.75" customHeight="1">
      <c r="A23" s="25" t="s">
        <v>33</v>
      </c>
      <c r="B23" s="26">
        <v>1951.74</v>
      </c>
      <c r="C23" s="27">
        <v>1951.74</v>
      </c>
      <c r="D23" s="28">
        <v>0</v>
      </c>
      <c r="E23" s="27">
        <v>3847</v>
      </c>
      <c r="F23" s="29">
        <v>13700.91</v>
      </c>
      <c r="G23" s="29">
        <v>31740.6</v>
      </c>
      <c r="H23" s="28">
        <v>12660.6</v>
      </c>
      <c r="I23" s="27">
        <v>300</v>
      </c>
      <c r="J23" s="28">
        <v>1651.74</v>
      </c>
      <c r="K23" s="27">
        <v>4147</v>
      </c>
      <c r="L23" s="29">
        <v>15352.65</v>
      </c>
      <c r="M23" s="29">
        <v>31740.6</v>
      </c>
      <c r="N23" s="28">
        <v>12660.6</v>
      </c>
    </row>
    <row r="24" spans="1:14" ht="12.75" customHeight="1">
      <c r="A24" s="25" t="s">
        <v>34</v>
      </c>
      <c r="B24" s="26">
        <v>215317.07</v>
      </c>
      <c r="C24" s="27">
        <v>191479.63</v>
      </c>
      <c r="D24" s="28">
        <v>23837.44</v>
      </c>
      <c r="E24" s="27">
        <v>13000</v>
      </c>
      <c r="F24" s="29">
        <v>37659.26</v>
      </c>
      <c r="G24" s="29">
        <v>17146.8</v>
      </c>
      <c r="H24" s="28">
        <v>73397.63</v>
      </c>
      <c r="I24" s="27">
        <v>500</v>
      </c>
      <c r="J24" s="28">
        <v>214817.07</v>
      </c>
      <c r="K24" s="27">
        <v>13500</v>
      </c>
      <c r="L24" s="29">
        <v>252476.33</v>
      </c>
      <c r="M24" s="29">
        <v>17146.8</v>
      </c>
      <c r="N24" s="28">
        <v>73397.63</v>
      </c>
    </row>
    <row r="25" spans="1:14" ht="12.75" customHeight="1">
      <c r="A25" s="25" t="s">
        <v>35</v>
      </c>
      <c r="B25" s="26">
        <v>7156.64</v>
      </c>
      <c r="C25" s="27">
        <v>7156.64</v>
      </c>
      <c r="D25" s="28">
        <v>0</v>
      </c>
      <c r="E25" s="27">
        <v>0</v>
      </c>
      <c r="F25" s="29">
        <v>0</v>
      </c>
      <c r="G25" s="29">
        <v>65404.25</v>
      </c>
      <c r="H25" s="28">
        <v>0.65</v>
      </c>
      <c r="I25" s="27">
        <v>1400</v>
      </c>
      <c r="J25" s="28">
        <v>5756.64</v>
      </c>
      <c r="K25" s="27">
        <v>1400</v>
      </c>
      <c r="L25" s="29">
        <v>5756.64</v>
      </c>
      <c r="M25" s="29">
        <v>65404.25</v>
      </c>
      <c r="N25" s="28">
        <v>0.65</v>
      </c>
    </row>
    <row r="26" spans="1:14" ht="12.75" customHeight="1" thickBot="1">
      <c r="A26" s="30" t="s">
        <v>36</v>
      </c>
      <c r="B26" s="31">
        <f aca="true" t="shared" si="0" ref="B26:G26">SUM(B9:B25)</f>
        <v>309100.16000000003</v>
      </c>
      <c r="C26" s="32">
        <f t="shared" si="0"/>
        <v>279990.47000000003</v>
      </c>
      <c r="D26" s="33">
        <f t="shared" si="0"/>
        <v>29109.69</v>
      </c>
      <c r="E26" s="32">
        <f t="shared" si="0"/>
        <v>116055</v>
      </c>
      <c r="F26" s="34">
        <f t="shared" si="0"/>
        <v>653016.5900000001</v>
      </c>
      <c r="G26" s="34">
        <f t="shared" si="0"/>
        <v>1194960.9800000002</v>
      </c>
      <c r="H26" s="33">
        <f aca="true" t="shared" si="1" ref="H26:N26">SUM(H9:H25)</f>
        <v>731066.8400000001</v>
      </c>
      <c r="I26" s="32">
        <f t="shared" si="1"/>
        <v>19500</v>
      </c>
      <c r="J26" s="33">
        <f t="shared" si="1"/>
        <v>289600.16000000003</v>
      </c>
      <c r="K26" s="32">
        <f t="shared" si="1"/>
        <v>135555</v>
      </c>
      <c r="L26" s="34">
        <f t="shared" si="1"/>
        <v>942616.75</v>
      </c>
      <c r="M26" s="34">
        <f>SUM(M8:M25)</f>
        <v>1194960.9800000002</v>
      </c>
      <c r="N26" s="33">
        <f t="shared" si="1"/>
        <v>731066.8400000001</v>
      </c>
    </row>
    <row r="27" spans="1:14" ht="12.75" customHeight="1">
      <c r="A27" s="35" t="s">
        <v>37</v>
      </c>
      <c r="B27" s="21"/>
      <c r="C27" s="22"/>
      <c r="D27" s="36"/>
      <c r="E27" s="22"/>
      <c r="F27" s="24"/>
      <c r="G27" s="24"/>
      <c r="H27" s="23"/>
      <c r="I27" s="22"/>
      <c r="J27" s="23"/>
      <c r="K27" s="37"/>
      <c r="L27" s="24"/>
      <c r="M27" s="24"/>
      <c r="N27" s="23"/>
    </row>
    <row r="28" spans="1:14" ht="12.75" customHeight="1">
      <c r="A28" s="25" t="s">
        <v>38</v>
      </c>
      <c r="B28" s="26">
        <v>435.77</v>
      </c>
      <c r="C28" s="27">
        <v>435.77</v>
      </c>
      <c r="D28" s="38">
        <v>0</v>
      </c>
      <c r="E28" s="27">
        <v>201.11</v>
      </c>
      <c r="F28" s="29">
        <v>31988.55</v>
      </c>
      <c r="G28" s="29">
        <v>34145.3</v>
      </c>
      <c r="H28" s="28">
        <v>151235.43</v>
      </c>
      <c r="I28" s="27">
        <v>0</v>
      </c>
      <c r="J28" s="28">
        <v>435.77</v>
      </c>
      <c r="K28" s="39">
        <v>201.11</v>
      </c>
      <c r="L28" s="29">
        <v>32424.32</v>
      </c>
      <c r="M28" s="29">
        <v>34145.3</v>
      </c>
      <c r="N28" s="28">
        <v>151235.43</v>
      </c>
    </row>
    <row r="29" spans="1:14" ht="12.75" customHeight="1">
      <c r="A29" s="40" t="s">
        <v>39</v>
      </c>
      <c r="B29" s="26">
        <v>6816.01</v>
      </c>
      <c r="C29" s="27">
        <v>6816.01</v>
      </c>
      <c r="D29" s="38">
        <v>0</v>
      </c>
      <c r="E29" s="27">
        <v>3000</v>
      </c>
      <c r="F29" s="29">
        <v>60737.56</v>
      </c>
      <c r="G29" s="29">
        <v>17192.35</v>
      </c>
      <c r="H29" s="28">
        <v>94443.86</v>
      </c>
      <c r="I29" s="27">
        <v>2000</v>
      </c>
      <c r="J29" s="28">
        <v>4816.01</v>
      </c>
      <c r="K29" s="39">
        <v>5000</v>
      </c>
      <c r="L29" s="29">
        <v>65553.57</v>
      </c>
      <c r="M29" s="29">
        <v>17192.35</v>
      </c>
      <c r="N29" s="28">
        <v>94443.86</v>
      </c>
    </row>
    <row r="30" spans="1:14" s="41" customFormat="1" ht="12.75" customHeight="1">
      <c r="A30" s="25" t="s">
        <v>40</v>
      </c>
      <c r="B30" s="26">
        <v>79788.99</v>
      </c>
      <c r="C30" s="27">
        <v>0</v>
      </c>
      <c r="D30" s="38">
        <v>79788.99</v>
      </c>
      <c r="E30" s="27">
        <v>48000</v>
      </c>
      <c r="F30" s="29">
        <v>0</v>
      </c>
      <c r="G30" s="29">
        <v>802133.36</v>
      </c>
      <c r="H30" s="28">
        <v>550174.43</v>
      </c>
      <c r="I30" s="27">
        <v>1000</v>
      </c>
      <c r="J30" s="28">
        <v>78788.99</v>
      </c>
      <c r="K30" s="39">
        <v>49000</v>
      </c>
      <c r="L30" s="29">
        <v>78788.99</v>
      </c>
      <c r="M30" s="29">
        <v>802133.36</v>
      </c>
      <c r="N30" s="28">
        <v>550174.43</v>
      </c>
    </row>
    <row r="31" spans="1:14" ht="12.75" customHeight="1">
      <c r="A31" s="40" t="s">
        <v>41</v>
      </c>
      <c r="B31" s="26">
        <v>1439.96</v>
      </c>
      <c r="C31" s="27">
        <v>1439.96</v>
      </c>
      <c r="D31" s="38">
        <v>0</v>
      </c>
      <c r="E31" s="27">
        <v>5332.16</v>
      </c>
      <c r="F31" s="29">
        <v>81213.36</v>
      </c>
      <c r="G31" s="29">
        <v>186392.02</v>
      </c>
      <c r="H31" s="28">
        <v>93140.01</v>
      </c>
      <c r="I31" s="27">
        <v>437.84</v>
      </c>
      <c r="J31" s="28">
        <v>1002.12</v>
      </c>
      <c r="K31" s="39">
        <v>5770</v>
      </c>
      <c r="L31" s="29">
        <v>82215.48</v>
      </c>
      <c r="M31" s="29">
        <v>186392.02</v>
      </c>
      <c r="N31" s="28">
        <v>93140.01</v>
      </c>
    </row>
    <row r="32" spans="1:14" ht="12.75" customHeight="1">
      <c r="A32" s="25" t="s">
        <v>42</v>
      </c>
      <c r="B32" s="26">
        <v>266244.22</v>
      </c>
      <c r="C32" s="27">
        <v>100748.47</v>
      </c>
      <c r="D32" s="38">
        <v>165495.75</v>
      </c>
      <c r="E32" s="27">
        <v>301093</v>
      </c>
      <c r="F32" s="29">
        <v>841848.35</v>
      </c>
      <c r="G32" s="29">
        <v>3414841.99</v>
      </c>
      <c r="H32" s="28">
        <v>516081.04</v>
      </c>
      <c r="I32" s="27">
        <v>102000</v>
      </c>
      <c r="J32" s="28">
        <v>164244.22</v>
      </c>
      <c r="K32" s="39">
        <v>403093</v>
      </c>
      <c r="L32" s="29">
        <v>1006092.57</v>
      </c>
      <c r="M32" s="29">
        <v>3414841.99</v>
      </c>
      <c r="N32" s="28">
        <v>516081.04</v>
      </c>
    </row>
    <row r="33" spans="1:14" ht="12.75" customHeight="1">
      <c r="A33" s="40" t="s">
        <v>43</v>
      </c>
      <c r="B33" s="26">
        <v>20896.01</v>
      </c>
      <c r="C33" s="27">
        <v>-23867.41</v>
      </c>
      <c r="D33" s="38">
        <v>44763.42</v>
      </c>
      <c r="E33" s="27">
        <v>36247.81</v>
      </c>
      <c r="F33" s="29">
        <v>39041.2</v>
      </c>
      <c r="G33" s="29">
        <v>344985.02</v>
      </c>
      <c r="H33" s="28">
        <v>157094.53</v>
      </c>
      <c r="I33" s="27">
        <v>5000</v>
      </c>
      <c r="J33" s="28">
        <v>15896.01</v>
      </c>
      <c r="K33" s="39">
        <v>41247.81</v>
      </c>
      <c r="L33" s="29">
        <v>54937.21</v>
      </c>
      <c r="M33" s="29">
        <v>344985.02</v>
      </c>
      <c r="N33" s="28">
        <v>157094.53</v>
      </c>
    </row>
    <row r="34" spans="1:14" ht="12.75" customHeight="1">
      <c r="A34" s="25" t="s">
        <v>44</v>
      </c>
      <c r="B34" s="26">
        <v>1987.91</v>
      </c>
      <c r="C34" s="26">
        <v>1987.91</v>
      </c>
      <c r="D34" s="38">
        <v>0</v>
      </c>
      <c r="E34" s="27">
        <v>12770</v>
      </c>
      <c r="F34" s="29">
        <v>120550.5</v>
      </c>
      <c r="G34" s="29">
        <v>43581.08</v>
      </c>
      <c r="H34" s="28">
        <v>128055.95</v>
      </c>
      <c r="I34" s="27">
        <v>398</v>
      </c>
      <c r="J34" s="28">
        <v>1589.91</v>
      </c>
      <c r="K34" s="39">
        <v>13168</v>
      </c>
      <c r="L34" s="29">
        <v>122140.41</v>
      </c>
      <c r="M34" s="29">
        <v>43581.08</v>
      </c>
      <c r="N34" s="28">
        <v>128055.95</v>
      </c>
    </row>
    <row r="35" spans="1:14" ht="12.75" customHeight="1">
      <c r="A35" s="25" t="s">
        <v>45</v>
      </c>
      <c r="B35" s="26">
        <v>7317.98</v>
      </c>
      <c r="C35" s="27">
        <v>7317.98</v>
      </c>
      <c r="D35" s="38">
        <v>0</v>
      </c>
      <c r="E35" s="27">
        <v>2000</v>
      </c>
      <c r="F35" s="29">
        <v>89257.34</v>
      </c>
      <c r="G35" s="29">
        <v>56174.79</v>
      </c>
      <c r="H35" s="28">
        <v>176525.93</v>
      </c>
      <c r="I35" s="27">
        <v>1000</v>
      </c>
      <c r="J35" s="28">
        <v>6317.98</v>
      </c>
      <c r="K35" s="39">
        <v>3000</v>
      </c>
      <c r="L35" s="29">
        <v>95575.32</v>
      </c>
      <c r="M35" s="29">
        <v>56174.79</v>
      </c>
      <c r="N35" s="28">
        <v>176525.93</v>
      </c>
    </row>
    <row r="36" spans="1:14" s="41" customFormat="1" ht="12.75" customHeight="1">
      <c r="A36" s="25" t="s">
        <v>46</v>
      </c>
      <c r="B36" s="26">
        <v>53504.5</v>
      </c>
      <c r="C36" s="27">
        <v>0</v>
      </c>
      <c r="D36" s="38">
        <v>53504.5</v>
      </c>
      <c r="E36" s="27">
        <v>19000</v>
      </c>
      <c r="F36" s="29">
        <v>43428.58</v>
      </c>
      <c r="G36" s="29">
        <v>348930.99</v>
      </c>
      <c r="H36" s="28">
        <v>65759.89</v>
      </c>
      <c r="I36" s="27">
        <v>10000</v>
      </c>
      <c r="J36" s="28">
        <v>43504.5</v>
      </c>
      <c r="K36" s="39">
        <v>29000</v>
      </c>
      <c r="L36" s="29">
        <v>86933.08</v>
      </c>
      <c r="M36" s="29">
        <v>348930.99</v>
      </c>
      <c r="N36" s="28">
        <v>65759.89</v>
      </c>
    </row>
    <row r="37" spans="1:14" ht="12.75" customHeight="1">
      <c r="A37" s="25" t="s">
        <v>47</v>
      </c>
      <c r="B37" s="26">
        <v>11231.15</v>
      </c>
      <c r="C37" s="27">
        <v>11231.15</v>
      </c>
      <c r="D37" s="38">
        <v>0</v>
      </c>
      <c r="E37" s="27">
        <v>6000</v>
      </c>
      <c r="F37" s="29">
        <v>26814.1</v>
      </c>
      <c r="G37" s="29">
        <v>178996.87</v>
      </c>
      <c r="H37" s="28">
        <v>420246.99</v>
      </c>
      <c r="I37" s="27">
        <v>1000</v>
      </c>
      <c r="J37" s="28">
        <v>10231.15</v>
      </c>
      <c r="K37" s="39">
        <v>7000</v>
      </c>
      <c r="L37" s="42">
        <v>37045.25</v>
      </c>
      <c r="M37" s="29">
        <v>178996.87</v>
      </c>
      <c r="N37" s="28">
        <v>420246.99</v>
      </c>
    </row>
    <row r="38" spans="1:14" s="41" customFormat="1" ht="12.75" customHeight="1">
      <c r="A38" s="25" t="s">
        <v>48</v>
      </c>
      <c r="B38" s="26">
        <v>2132.55</v>
      </c>
      <c r="C38" s="27">
        <v>-0.95</v>
      </c>
      <c r="D38" s="38">
        <v>2133.5</v>
      </c>
      <c r="E38" s="27">
        <v>20305</v>
      </c>
      <c r="F38" s="29">
        <v>9644.82</v>
      </c>
      <c r="G38" s="29">
        <v>74270</v>
      </c>
      <c r="H38" s="28">
        <v>391405.02</v>
      </c>
      <c r="I38" s="27">
        <v>1000</v>
      </c>
      <c r="J38" s="28">
        <v>1132.55</v>
      </c>
      <c r="K38" s="39">
        <v>21305</v>
      </c>
      <c r="L38" s="29">
        <v>10777.37</v>
      </c>
      <c r="M38" s="29">
        <v>74270</v>
      </c>
      <c r="N38" s="28">
        <v>391405.02</v>
      </c>
    </row>
    <row r="39" spans="1:14" ht="12.75" customHeight="1">
      <c r="A39" s="40" t="s">
        <v>49</v>
      </c>
      <c r="B39" s="26">
        <v>63683.3</v>
      </c>
      <c r="C39" s="27">
        <v>-11744.9</v>
      </c>
      <c r="D39" s="38">
        <v>75428.2</v>
      </c>
      <c r="E39" s="27">
        <v>76750</v>
      </c>
      <c r="F39" s="29">
        <v>233885.6</v>
      </c>
      <c r="G39" s="29">
        <v>100844.46</v>
      </c>
      <c r="H39" s="28">
        <v>325603.45</v>
      </c>
      <c r="I39" s="27">
        <v>37000</v>
      </c>
      <c r="J39" s="28">
        <v>26683.3</v>
      </c>
      <c r="K39" s="42">
        <v>113750</v>
      </c>
      <c r="L39" s="29">
        <v>260568.9</v>
      </c>
      <c r="M39" s="29">
        <v>100844.46</v>
      </c>
      <c r="N39" s="28">
        <v>325603.45</v>
      </c>
    </row>
    <row r="40" spans="1:14" ht="12.75" customHeight="1">
      <c r="A40" s="25" t="s">
        <v>50</v>
      </c>
      <c r="B40" s="26">
        <v>165470.36</v>
      </c>
      <c r="C40" s="27">
        <v>165470.36</v>
      </c>
      <c r="D40" s="38">
        <v>0</v>
      </c>
      <c r="E40" s="27">
        <v>2000</v>
      </c>
      <c r="F40" s="29">
        <v>179646.47</v>
      </c>
      <c r="G40" s="29">
        <v>499096.7</v>
      </c>
      <c r="H40" s="28">
        <v>255291.3</v>
      </c>
      <c r="I40" s="27">
        <v>1000</v>
      </c>
      <c r="J40" s="28">
        <v>164470.36</v>
      </c>
      <c r="K40" s="42">
        <v>3000</v>
      </c>
      <c r="L40" s="29">
        <v>344116.83</v>
      </c>
      <c r="M40" s="29">
        <v>499096.7</v>
      </c>
      <c r="N40" s="28">
        <v>255291.3</v>
      </c>
    </row>
    <row r="41" spans="1:14" ht="12.75" customHeight="1">
      <c r="A41" s="25" t="s">
        <v>51</v>
      </c>
      <c r="B41" s="26">
        <v>37418.32</v>
      </c>
      <c r="C41" s="27">
        <v>37418.32</v>
      </c>
      <c r="D41" s="38">
        <v>0</v>
      </c>
      <c r="E41" s="27">
        <v>0</v>
      </c>
      <c r="F41" s="29">
        <v>82510.33</v>
      </c>
      <c r="G41" s="29">
        <v>106397.18</v>
      </c>
      <c r="H41" s="28">
        <v>87388.48</v>
      </c>
      <c r="I41" s="27">
        <v>5000</v>
      </c>
      <c r="J41" s="28">
        <v>32418.32</v>
      </c>
      <c r="K41" s="42">
        <v>5000</v>
      </c>
      <c r="L41" s="29">
        <v>114928.65</v>
      </c>
      <c r="M41" s="29">
        <v>106397.18</v>
      </c>
      <c r="N41" s="28">
        <v>87388.48</v>
      </c>
    </row>
    <row r="42" spans="1:14" s="46" customFormat="1" ht="12.75" customHeight="1" thickBot="1">
      <c r="A42" s="43" t="s">
        <v>52</v>
      </c>
      <c r="B42" s="31">
        <f aca="true" t="shared" si="2" ref="B42:H42">SUM(B28:B41)</f>
        <v>718367.0299999999</v>
      </c>
      <c r="C42" s="32">
        <f t="shared" si="2"/>
        <v>297252.67</v>
      </c>
      <c r="D42" s="44">
        <f t="shared" si="2"/>
        <v>421114.36</v>
      </c>
      <c r="E42" s="32">
        <f t="shared" si="2"/>
        <v>532699.0800000001</v>
      </c>
      <c r="F42" s="34">
        <f t="shared" si="2"/>
        <v>1840566.7600000005</v>
      </c>
      <c r="G42" s="34">
        <f t="shared" si="2"/>
        <v>6207982.110000001</v>
      </c>
      <c r="H42" s="33">
        <f t="shared" si="2"/>
        <v>3412446.3099999996</v>
      </c>
      <c r="I42" s="32">
        <f aca="true" t="shared" si="3" ref="I42:N42">SUM(I28:I41)</f>
        <v>166835.84</v>
      </c>
      <c r="J42" s="33">
        <f t="shared" si="3"/>
        <v>551531.19</v>
      </c>
      <c r="K42" s="45">
        <f t="shared" si="3"/>
        <v>699534.9199999999</v>
      </c>
      <c r="L42" s="34">
        <f t="shared" si="3"/>
        <v>2392097.9499999997</v>
      </c>
      <c r="M42" s="34">
        <f t="shared" si="3"/>
        <v>6207982.110000001</v>
      </c>
      <c r="N42" s="33">
        <f t="shared" si="3"/>
        <v>3412446.3099999996</v>
      </c>
    </row>
    <row r="43" spans="1:14" s="48" customFormat="1" ht="12.75" customHeight="1">
      <c r="A43" s="47" t="s">
        <v>53</v>
      </c>
      <c r="B43" s="21"/>
      <c r="C43" s="22"/>
      <c r="D43" s="23"/>
      <c r="E43" s="22"/>
      <c r="F43" s="24"/>
      <c r="G43" s="24"/>
      <c r="H43" s="23"/>
      <c r="I43" s="22"/>
      <c r="J43" s="23"/>
      <c r="K43" s="37"/>
      <c r="L43" s="24"/>
      <c r="M43" s="24"/>
      <c r="N43" s="23"/>
    </row>
    <row r="44" spans="1:14" s="48" customFormat="1" ht="12.75" customHeight="1">
      <c r="A44" s="25" t="s">
        <v>54</v>
      </c>
      <c r="B44" s="26">
        <f>SUM(C44+D44)</f>
        <v>362584.09</v>
      </c>
      <c r="C44" s="27">
        <v>-32422.18</v>
      </c>
      <c r="D44" s="28">
        <v>395006.27</v>
      </c>
      <c r="E44" s="27">
        <v>2000</v>
      </c>
      <c r="F44" s="29">
        <v>4601</v>
      </c>
      <c r="G44" s="29">
        <v>7907.87</v>
      </c>
      <c r="H44" s="28">
        <v>53668.9</v>
      </c>
      <c r="I44" s="27">
        <v>1000</v>
      </c>
      <c r="J44" s="28">
        <v>361584.09</v>
      </c>
      <c r="K44" s="42">
        <f>SUM(E44+I44)</f>
        <v>3000</v>
      </c>
      <c r="L44" s="29">
        <f>SUM(F44+J44)</f>
        <v>366185.09</v>
      </c>
      <c r="M44" s="29">
        <f>G44</f>
        <v>7907.87</v>
      </c>
      <c r="N44" s="28">
        <f>H44</f>
        <v>53668.9</v>
      </c>
    </row>
    <row r="45" spans="1:14" s="48" customFormat="1" ht="12.75" customHeight="1">
      <c r="A45" s="25" t="s">
        <v>55</v>
      </c>
      <c r="B45" s="26">
        <f aca="true" t="shared" si="4" ref="B45:B60">SUM(C45+D45)</f>
        <v>154869.14</v>
      </c>
      <c r="C45" s="27">
        <v>-2558.86</v>
      </c>
      <c r="D45" s="28">
        <v>157428</v>
      </c>
      <c r="E45" s="27">
        <v>77000</v>
      </c>
      <c r="F45" s="29">
        <v>250745.24</v>
      </c>
      <c r="G45" s="29">
        <v>3321.56</v>
      </c>
      <c r="H45" s="28">
        <v>115536.59</v>
      </c>
      <c r="I45" s="27">
        <v>1000</v>
      </c>
      <c r="J45" s="28">
        <v>153869.14</v>
      </c>
      <c r="K45" s="42">
        <f aca="true" t="shared" si="5" ref="K45:L60">SUM(E45+I45)</f>
        <v>78000</v>
      </c>
      <c r="L45" s="29">
        <f t="shared" si="5"/>
        <v>404614.38</v>
      </c>
      <c r="M45" s="29">
        <f aca="true" t="shared" si="6" ref="M45:N60">G45</f>
        <v>3321.56</v>
      </c>
      <c r="N45" s="28">
        <f t="shared" si="6"/>
        <v>115536.59</v>
      </c>
    </row>
    <row r="46" spans="1:14" s="48" customFormat="1" ht="12.75" customHeight="1">
      <c r="A46" s="25" t="s">
        <v>56</v>
      </c>
      <c r="B46" s="26">
        <f t="shared" si="4"/>
        <v>22792.96</v>
      </c>
      <c r="C46" s="27">
        <v>22792.96</v>
      </c>
      <c r="D46" s="28">
        <v>0</v>
      </c>
      <c r="E46" s="27">
        <v>119278.26</v>
      </c>
      <c r="F46" s="29">
        <v>248091.57</v>
      </c>
      <c r="G46" s="29">
        <v>115397.73</v>
      </c>
      <c r="H46" s="28">
        <v>181938.41</v>
      </c>
      <c r="I46" s="27">
        <v>4000</v>
      </c>
      <c r="J46" s="28">
        <v>18792.96</v>
      </c>
      <c r="K46" s="42">
        <f t="shared" si="5"/>
        <v>123278.26</v>
      </c>
      <c r="L46" s="29">
        <f t="shared" si="5"/>
        <v>266884.53</v>
      </c>
      <c r="M46" s="29">
        <f t="shared" si="6"/>
        <v>115397.73</v>
      </c>
      <c r="N46" s="28">
        <f t="shared" si="6"/>
        <v>181938.41</v>
      </c>
    </row>
    <row r="47" spans="1:14" s="48" customFormat="1" ht="12.75" customHeight="1">
      <c r="A47" s="25" t="s">
        <v>57</v>
      </c>
      <c r="B47" s="26">
        <f t="shared" si="4"/>
        <v>431466.57</v>
      </c>
      <c r="C47" s="27">
        <v>431569.57</v>
      </c>
      <c r="D47" s="28">
        <v>-103</v>
      </c>
      <c r="E47" s="27">
        <v>52000</v>
      </c>
      <c r="F47" s="29">
        <v>0</v>
      </c>
      <c r="G47" s="29">
        <v>116460.76</v>
      </c>
      <c r="H47" s="28">
        <v>136855.22</v>
      </c>
      <c r="I47" s="27">
        <v>1000</v>
      </c>
      <c r="J47" s="28">
        <v>430466.57</v>
      </c>
      <c r="K47" s="42">
        <f t="shared" si="5"/>
        <v>53000</v>
      </c>
      <c r="L47" s="29">
        <f t="shared" si="5"/>
        <v>430466.57</v>
      </c>
      <c r="M47" s="29">
        <f t="shared" si="6"/>
        <v>116460.76</v>
      </c>
      <c r="N47" s="28">
        <f t="shared" si="6"/>
        <v>136855.22</v>
      </c>
    </row>
    <row r="48" spans="1:14" s="48" customFormat="1" ht="12.75" customHeight="1">
      <c r="A48" s="25" t="s">
        <v>58</v>
      </c>
      <c r="B48" s="26">
        <f t="shared" si="4"/>
        <v>340180.81999999995</v>
      </c>
      <c r="C48" s="27">
        <v>472.41</v>
      </c>
      <c r="D48" s="28">
        <v>339708.41</v>
      </c>
      <c r="E48" s="27">
        <v>150000</v>
      </c>
      <c r="F48" s="29">
        <v>49985.97</v>
      </c>
      <c r="G48" s="29">
        <v>0</v>
      </c>
      <c r="H48" s="28">
        <v>120548.55</v>
      </c>
      <c r="I48" s="27">
        <v>50000</v>
      </c>
      <c r="J48" s="28">
        <v>290180.82</v>
      </c>
      <c r="K48" s="42">
        <f t="shared" si="5"/>
        <v>200000</v>
      </c>
      <c r="L48" s="29">
        <f t="shared" si="5"/>
        <v>340166.79000000004</v>
      </c>
      <c r="M48" s="29">
        <f t="shared" si="6"/>
        <v>0</v>
      </c>
      <c r="N48" s="28">
        <f t="shared" si="6"/>
        <v>120548.55</v>
      </c>
    </row>
    <row r="49" spans="1:14" s="48" customFormat="1" ht="12.75" customHeight="1">
      <c r="A49" s="25" t="s">
        <v>59</v>
      </c>
      <c r="B49" s="26">
        <f t="shared" si="4"/>
        <v>12189</v>
      </c>
      <c r="C49" s="27">
        <v>0</v>
      </c>
      <c r="D49" s="28">
        <v>12189</v>
      </c>
      <c r="E49" s="27">
        <v>100</v>
      </c>
      <c r="F49" s="29">
        <v>157177.14</v>
      </c>
      <c r="G49" s="29">
        <v>10064.99</v>
      </c>
      <c r="H49" s="28">
        <v>445669.88</v>
      </c>
      <c r="I49" s="27">
        <v>189</v>
      </c>
      <c r="J49" s="28">
        <v>12000</v>
      </c>
      <c r="K49" s="42">
        <f t="shared" si="5"/>
        <v>289</v>
      </c>
      <c r="L49" s="29">
        <f t="shared" si="5"/>
        <v>169177.14</v>
      </c>
      <c r="M49" s="29">
        <f t="shared" si="6"/>
        <v>10064.99</v>
      </c>
      <c r="N49" s="28">
        <f t="shared" si="6"/>
        <v>445669.88</v>
      </c>
    </row>
    <row r="50" spans="1:14" s="48" customFormat="1" ht="12.75" customHeight="1">
      <c r="A50" s="25" t="s">
        <v>60</v>
      </c>
      <c r="B50" s="26">
        <f t="shared" si="4"/>
        <v>79934.9</v>
      </c>
      <c r="C50" s="27">
        <v>46515.2</v>
      </c>
      <c r="D50" s="28">
        <v>33419.7</v>
      </c>
      <c r="E50" s="27">
        <v>44000</v>
      </c>
      <c r="F50" s="29">
        <v>58881.5</v>
      </c>
      <c r="G50" s="29">
        <v>272263.55</v>
      </c>
      <c r="H50" s="28">
        <v>14007.02</v>
      </c>
      <c r="I50" s="27">
        <v>10000</v>
      </c>
      <c r="J50" s="28">
        <v>69934.9</v>
      </c>
      <c r="K50" s="42">
        <f t="shared" si="5"/>
        <v>54000</v>
      </c>
      <c r="L50" s="29">
        <f t="shared" si="5"/>
        <v>128816.4</v>
      </c>
      <c r="M50" s="29">
        <f t="shared" si="6"/>
        <v>272263.55</v>
      </c>
      <c r="N50" s="28">
        <f t="shared" si="6"/>
        <v>14007.02</v>
      </c>
    </row>
    <row r="51" spans="1:14" s="48" customFormat="1" ht="12.75" customHeight="1">
      <c r="A51" s="25" t="s">
        <v>61</v>
      </c>
      <c r="B51" s="26">
        <f t="shared" si="4"/>
        <v>114673.76</v>
      </c>
      <c r="C51" s="27">
        <v>711.26</v>
      </c>
      <c r="D51" s="28">
        <v>113962.5</v>
      </c>
      <c r="E51" s="27">
        <v>36179</v>
      </c>
      <c r="F51" s="29">
        <v>26584.63</v>
      </c>
      <c r="G51" s="29">
        <v>9498.18</v>
      </c>
      <c r="H51" s="28">
        <v>73222.99</v>
      </c>
      <c r="I51" s="27">
        <v>20000</v>
      </c>
      <c r="J51" s="28">
        <v>94673.76</v>
      </c>
      <c r="K51" s="42">
        <f t="shared" si="5"/>
        <v>56179</v>
      </c>
      <c r="L51" s="29">
        <f t="shared" si="5"/>
        <v>121258.39</v>
      </c>
      <c r="M51" s="29">
        <f t="shared" si="6"/>
        <v>9498.18</v>
      </c>
      <c r="N51" s="28">
        <f t="shared" si="6"/>
        <v>73222.99</v>
      </c>
    </row>
    <row r="52" spans="1:14" s="48" customFormat="1" ht="12.75" customHeight="1">
      <c r="A52" s="25" t="s">
        <v>62</v>
      </c>
      <c r="B52" s="26">
        <f t="shared" si="4"/>
        <v>430870.19</v>
      </c>
      <c r="C52" s="27">
        <v>50502.21</v>
      </c>
      <c r="D52" s="28">
        <v>380367.98</v>
      </c>
      <c r="E52" s="27">
        <v>200665.04</v>
      </c>
      <c r="F52" s="29">
        <v>346693.05</v>
      </c>
      <c r="G52" s="29">
        <v>298730.52</v>
      </c>
      <c r="H52" s="28">
        <v>815560.31</v>
      </c>
      <c r="I52" s="27">
        <v>86000</v>
      </c>
      <c r="J52" s="28">
        <v>344870.19</v>
      </c>
      <c r="K52" s="42">
        <f t="shared" si="5"/>
        <v>286665.04000000004</v>
      </c>
      <c r="L52" s="29">
        <f t="shared" si="5"/>
        <v>691563.24</v>
      </c>
      <c r="M52" s="29">
        <f t="shared" si="6"/>
        <v>298730.52</v>
      </c>
      <c r="N52" s="28">
        <f t="shared" si="6"/>
        <v>815560.31</v>
      </c>
    </row>
    <row r="53" spans="1:14" s="48" customFormat="1" ht="12.75" customHeight="1">
      <c r="A53" s="25" t="s">
        <v>63</v>
      </c>
      <c r="B53" s="26">
        <f t="shared" si="4"/>
        <v>82704.52</v>
      </c>
      <c r="C53" s="27">
        <v>-55330.58</v>
      </c>
      <c r="D53" s="28">
        <v>138035.1</v>
      </c>
      <c r="E53" s="27">
        <v>70000</v>
      </c>
      <c r="F53" s="29">
        <v>154652.49</v>
      </c>
      <c r="G53" s="29">
        <v>131691.41</v>
      </c>
      <c r="H53" s="28">
        <v>59796.01</v>
      </c>
      <c r="I53" s="27">
        <v>10000</v>
      </c>
      <c r="J53" s="28">
        <v>72704.52</v>
      </c>
      <c r="K53" s="42">
        <f t="shared" si="5"/>
        <v>80000</v>
      </c>
      <c r="L53" s="29">
        <f t="shared" si="5"/>
        <v>227357.01</v>
      </c>
      <c r="M53" s="29">
        <f t="shared" si="6"/>
        <v>131691.41</v>
      </c>
      <c r="N53" s="28">
        <f t="shared" si="6"/>
        <v>59796.01</v>
      </c>
    </row>
    <row r="54" spans="1:14" s="48" customFormat="1" ht="12.75" customHeight="1">
      <c r="A54" s="25" t="s">
        <v>64</v>
      </c>
      <c r="B54" s="26">
        <f t="shared" si="4"/>
        <v>307014.55</v>
      </c>
      <c r="C54" s="27">
        <v>82080.11</v>
      </c>
      <c r="D54" s="28">
        <v>224934.44</v>
      </c>
      <c r="E54" s="27">
        <v>10387</v>
      </c>
      <c r="F54" s="29">
        <v>89036.08</v>
      </c>
      <c r="G54" s="29">
        <v>204887.68</v>
      </c>
      <c r="H54" s="28">
        <v>396176.22</v>
      </c>
      <c r="I54" s="27">
        <v>7000</v>
      </c>
      <c r="J54" s="28">
        <v>300014.55</v>
      </c>
      <c r="K54" s="42">
        <f t="shared" si="5"/>
        <v>17387</v>
      </c>
      <c r="L54" s="29">
        <f t="shared" si="5"/>
        <v>389050.63</v>
      </c>
      <c r="M54" s="29">
        <f t="shared" si="6"/>
        <v>204887.68</v>
      </c>
      <c r="N54" s="28">
        <f t="shared" si="6"/>
        <v>396176.22</v>
      </c>
    </row>
    <row r="55" spans="1:14" s="48" customFormat="1" ht="12.75" customHeight="1">
      <c r="A55" s="25" t="s">
        <v>65</v>
      </c>
      <c r="B55" s="26">
        <f t="shared" si="4"/>
        <v>554550.84</v>
      </c>
      <c r="C55" s="27">
        <v>1463.72</v>
      </c>
      <c r="D55" s="28">
        <v>553087.12</v>
      </c>
      <c r="E55" s="27">
        <v>625035</v>
      </c>
      <c r="F55" s="29">
        <v>210177.37</v>
      </c>
      <c r="G55" s="29">
        <v>454651.68</v>
      </c>
      <c r="H55" s="28">
        <v>108796.89</v>
      </c>
      <c r="I55" s="27">
        <v>277000</v>
      </c>
      <c r="J55" s="28">
        <v>277550.84</v>
      </c>
      <c r="K55" s="42">
        <f t="shared" si="5"/>
        <v>902035</v>
      </c>
      <c r="L55" s="29">
        <f t="shared" si="5"/>
        <v>487728.21</v>
      </c>
      <c r="M55" s="29">
        <f t="shared" si="6"/>
        <v>454651.68</v>
      </c>
      <c r="N55" s="28">
        <f t="shared" si="6"/>
        <v>108796.89</v>
      </c>
    </row>
    <row r="56" spans="1:14" s="48" customFormat="1" ht="12.75" customHeight="1">
      <c r="A56" s="25" t="s">
        <v>66</v>
      </c>
      <c r="B56" s="26">
        <f t="shared" si="4"/>
        <v>487626.13</v>
      </c>
      <c r="C56" s="27">
        <v>0</v>
      </c>
      <c r="D56" s="28">
        <v>487626.13</v>
      </c>
      <c r="E56" s="27">
        <v>510409.21</v>
      </c>
      <c r="F56" s="29">
        <v>221788.33</v>
      </c>
      <c r="G56" s="29">
        <v>223244.86</v>
      </c>
      <c r="H56" s="28">
        <v>673423.34</v>
      </c>
      <c r="I56" s="27">
        <v>1000</v>
      </c>
      <c r="J56" s="28">
        <v>486626.13</v>
      </c>
      <c r="K56" s="42">
        <f t="shared" si="5"/>
        <v>511409.21</v>
      </c>
      <c r="L56" s="29">
        <f t="shared" si="5"/>
        <v>708414.46</v>
      </c>
      <c r="M56" s="29">
        <f t="shared" si="6"/>
        <v>223244.86</v>
      </c>
      <c r="N56" s="28">
        <f t="shared" si="6"/>
        <v>673423.34</v>
      </c>
    </row>
    <row r="57" spans="1:14" s="48" customFormat="1" ht="12.75" customHeight="1">
      <c r="A57" s="25" t="s">
        <v>67</v>
      </c>
      <c r="B57" s="26">
        <f t="shared" si="4"/>
        <v>12277.59</v>
      </c>
      <c r="C57" s="27">
        <v>12277.59</v>
      </c>
      <c r="D57" s="28">
        <v>0</v>
      </c>
      <c r="E57" s="27">
        <v>291614.33</v>
      </c>
      <c r="F57" s="29">
        <v>388555.09</v>
      </c>
      <c r="G57" s="29">
        <v>1058302.13</v>
      </c>
      <c r="H57" s="28">
        <v>205491.89</v>
      </c>
      <c r="I57" s="27">
        <v>2000</v>
      </c>
      <c r="J57" s="28">
        <v>10277.59</v>
      </c>
      <c r="K57" s="42">
        <f t="shared" si="5"/>
        <v>293614.33</v>
      </c>
      <c r="L57" s="29">
        <f t="shared" si="5"/>
        <v>398832.68000000005</v>
      </c>
      <c r="M57" s="29">
        <f t="shared" si="6"/>
        <v>1058302.13</v>
      </c>
      <c r="N57" s="28">
        <f t="shared" si="6"/>
        <v>205491.89</v>
      </c>
    </row>
    <row r="58" spans="1:14" s="48" customFormat="1" ht="12.75" customHeight="1">
      <c r="A58" s="25" t="s">
        <v>68</v>
      </c>
      <c r="B58" s="26">
        <f t="shared" si="4"/>
        <v>131311.11</v>
      </c>
      <c r="C58" s="27">
        <v>0</v>
      </c>
      <c r="D58" s="28">
        <v>131311.11</v>
      </c>
      <c r="E58" s="27">
        <v>71000</v>
      </c>
      <c r="F58" s="29">
        <v>435158.1</v>
      </c>
      <c r="G58" s="29">
        <v>755726.56</v>
      </c>
      <c r="H58" s="28">
        <v>490908.16</v>
      </c>
      <c r="I58" s="27">
        <v>31000</v>
      </c>
      <c r="J58" s="28">
        <v>100311.11</v>
      </c>
      <c r="K58" s="42">
        <f t="shared" si="5"/>
        <v>102000</v>
      </c>
      <c r="L58" s="29">
        <f t="shared" si="5"/>
        <v>535469.21</v>
      </c>
      <c r="M58" s="29">
        <f t="shared" si="6"/>
        <v>755726.56</v>
      </c>
      <c r="N58" s="28">
        <f t="shared" si="6"/>
        <v>490908.16</v>
      </c>
    </row>
    <row r="59" spans="1:14" s="48" customFormat="1" ht="12.75" customHeight="1">
      <c r="A59" s="25" t="s">
        <v>69</v>
      </c>
      <c r="B59" s="26">
        <f t="shared" si="4"/>
        <v>38405.11</v>
      </c>
      <c r="C59" s="27">
        <v>0</v>
      </c>
      <c r="D59" s="28">
        <v>38405.11</v>
      </c>
      <c r="E59" s="27">
        <v>0</v>
      </c>
      <c r="F59" s="29">
        <v>6472.54</v>
      </c>
      <c r="G59" s="29">
        <v>318312.47</v>
      </c>
      <c r="H59" s="28">
        <v>627388.29</v>
      </c>
      <c r="I59" s="27">
        <v>10000</v>
      </c>
      <c r="J59" s="28">
        <v>28405.11</v>
      </c>
      <c r="K59" s="42">
        <f t="shared" si="5"/>
        <v>10000</v>
      </c>
      <c r="L59" s="29">
        <f t="shared" si="5"/>
        <v>34877.65</v>
      </c>
      <c r="M59" s="29">
        <f t="shared" si="6"/>
        <v>318312.47</v>
      </c>
      <c r="N59" s="28">
        <f t="shared" si="6"/>
        <v>627388.29</v>
      </c>
    </row>
    <row r="60" spans="1:14" s="48" customFormat="1" ht="12.75" customHeight="1">
      <c r="A60" s="25" t="s">
        <v>70</v>
      </c>
      <c r="B60" s="26">
        <f t="shared" si="4"/>
        <v>42931.26</v>
      </c>
      <c r="C60" s="27">
        <v>3419.46</v>
      </c>
      <c r="D60" s="28">
        <v>39511.8</v>
      </c>
      <c r="E60" s="27">
        <v>47509</v>
      </c>
      <c r="F60" s="29">
        <v>306252.03</v>
      </c>
      <c r="G60" s="29">
        <v>203357.86</v>
      </c>
      <c r="H60" s="28">
        <v>57411.33</v>
      </c>
      <c r="I60" s="27">
        <v>20000</v>
      </c>
      <c r="J60" s="28">
        <v>22931.26</v>
      </c>
      <c r="K60" s="42">
        <f t="shared" si="5"/>
        <v>67509</v>
      </c>
      <c r="L60" s="29">
        <f t="shared" si="5"/>
        <v>329183.29000000004</v>
      </c>
      <c r="M60" s="29">
        <f t="shared" si="6"/>
        <v>203357.86</v>
      </c>
      <c r="N60" s="28">
        <f t="shared" si="6"/>
        <v>57411.33</v>
      </c>
    </row>
    <row r="61" spans="1:14" s="48" customFormat="1" ht="12.75" customHeight="1" thickBot="1">
      <c r="A61" s="49" t="s">
        <v>71</v>
      </c>
      <c r="B61" s="50">
        <f>SUM(B44:B60)</f>
        <v>3606382.539999999</v>
      </c>
      <c r="C61" s="51">
        <f aca="true" t="shared" si="7" ref="C61:N61">SUM(C44:C60)</f>
        <v>561492.8699999999</v>
      </c>
      <c r="D61" s="52">
        <f t="shared" si="7"/>
        <v>3044889.6699999995</v>
      </c>
      <c r="E61" s="51">
        <f t="shared" si="7"/>
        <v>2307176.84</v>
      </c>
      <c r="F61" s="53">
        <f t="shared" si="7"/>
        <v>2954852.13</v>
      </c>
      <c r="G61" s="53">
        <f t="shared" si="7"/>
        <v>4183819.81</v>
      </c>
      <c r="H61" s="52">
        <f t="shared" si="7"/>
        <v>4576400</v>
      </c>
      <c r="I61" s="51">
        <f t="shared" si="7"/>
        <v>531189</v>
      </c>
      <c r="J61" s="52">
        <f t="shared" si="7"/>
        <v>3075193.539999999</v>
      </c>
      <c r="K61" s="51">
        <f t="shared" si="7"/>
        <v>2838365.8400000003</v>
      </c>
      <c r="L61" s="53">
        <f t="shared" si="7"/>
        <v>6030045.67</v>
      </c>
      <c r="M61" s="53">
        <f t="shared" si="7"/>
        <v>4183819.81</v>
      </c>
      <c r="N61" s="52">
        <f t="shared" si="7"/>
        <v>4576400</v>
      </c>
    </row>
    <row r="62" spans="1:14" s="48" customFormat="1" ht="12.75" customHeight="1">
      <c r="A62" s="7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s="48" customFormat="1" ht="12.75" customHeight="1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 s="48" customFormat="1" ht="12.75" customHeight="1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ht="12.75" customHeight="1" thickBot="1"/>
    <row r="66" spans="1:14" s="9" customFormat="1" ht="15" customHeight="1">
      <c r="A66" s="8"/>
      <c r="B66" s="88" t="s">
        <v>4</v>
      </c>
      <c r="C66" s="90" t="s">
        <v>5</v>
      </c>
      <c r="D66" s="91"/>
      <c r="E66" s="82" t="s">
        <v>6</v>
      </c>
      <c r="F66" s="82"/>
      <c r="G66" s="82"/>
      <c r="H66" s="83"/>
      <c r="I66" s="92" t="s">
        <v>7</v>
      </c>
      <c r="J66" s="93"/>
      <c r="K66" s="82" t="s">
        <v>8</v>
      </c>
      <c r="L66" s="82"/>
      <c r="M66" s="82"/>
      <c r="N66" s="83"/>
    </row>
    <row r="67" spans="1:14" s="9" customFormat="1" ht="12.75" customHeight="1">
      <c r="A67" s="10" t="s">
        <v>9</v>
      </c>
      <c r="B67" s="89"/>
      <c r="C67" s="84" t="s">
        <v>10</v>
      </c>
      <c r="D67" s="86" t="s">
        <v>11</v>
      </c>
      <c r="E67" s="11" t="s">
        <v>12</v>
      </c>
      <c r="F67" s="12" t="s">
        <v>13</v>
      </c>
      <c r="G67" s="13" t="s">
        <v>14</v>
      </c>
      <c r="H67" s="14" t="s">
        <v>15</v>
      </c>
      <c r="I67" s="12" t="s">
        <v>13</v>
      </c>
      <c r="J67" s="14" t="s">
        <v>16</v>
      </c>
      <c r="K67" s="11" t="s">
        <v>12</v>
      </c>
      <c r="L67" s="12" t="s">
        <v>13</v>
      </c>
      <c r="M67" s="13" t="s">
        <v>14</v>
      </c>
      <c r="N67" s="14" t="s">
        <v>15</v>
      </c>
    </row>
    <row r="68" spans="1:14" s="9" customFormat="1" ht="12.75" customHeight="1" thickBot="1">
      <c r="A68" s="15"/>
      <c r="B68" s="89"/>
      <c r="C68" s="85"/>
      <c r="D68" s="87"/>
      <c r="E68" s="16" t="s">
        <v>17</v>
      </c>
      <c r="F68" s="17" t="s">
        <v>16</v>
      </c>
      <c r="G68" s="18" t="s">
        <v>13</v>
      </c>
      <c r="H68" s="19"/>
      <c r="I68" s="17" t="s">
        <v>17</v>
      </c>
      <c r="J68" s="19" t="s">
        <v>13</v>
      </c>
      <c r="K68" s="16" t="s">
        <v>17</v>
      </c>
      <c r="L68" s="17" t="s">
        <v>16</v>
      </c>
      <c r="M68" s="18" t="s">
        <v>13</v>
      </c>
      <c r="N68" s="19"/>
    </row>
    <row r="69" spans="1:14" s="48" customFormat="1" ht="12.75" customHeight="1">
      <c r="A69" s="47" t="s">
        <v>72</v>
      </c>
      <c r="B69" s="21"/>
      <c r="C69" s="22"/>
      <c r="D69" s="23"/>
      <c r="E69" s="22"/>
      <c r="F69" s="24"/>
      <c r="G69" s="24"/>
      <c r="H69" s="23"/>
      <c r="I69" s="22"/>
      <c r="J69" s="23"/>
      <c r="K69" s="37"/>
      <c r="L69" s="24"/>
      <c r="M69" s="24"/>
      <c r="N69" s="23"/>
    </row>
    <row r="70" spans="1:14" s="48" customFormat="1" ht="12.75" customHeight="1">
      <c r="A70" s="25" t="s">
        <v>73</v>
      </c>
      <c r="B70" s="26">
        <f>SUM(C70+D70)</f>
        <v>1422.07</v>
      </c>
      <c r="C70" s="27">
        <v>1422.07</v>
      </c>
      <c r="D70" s="28">
        <v>0</v>
      </c>
      <c r="E70" s="27">
        <v>132936</v>
      </c>
      <c r="F70" s="29">
        <v>47707.39</v>
      </c>
      <c r="G70" s="29">
        <v>58215.54</v>
      </c>
      <c r="H70" s="28">
        <v>428354.34</v>
      </c>
      <c r="I70" s="27">
        <v>280</v>
      </c>
      <c r="J70" s="28">
        <v>1142.07</v>
      </c>
      <c r="K70" s="42">
        <f>SUM(I70+E70)</f>
        <v>133216</v>
      </c>
      <c r="L70" s="29">
        <f>SUM(F70+J70)</f>
        <v>48849.46</v>
      </c>
      <c r="M70" s="29">
        <f>G70</f>
        <v>58215.54</v>
      </c>
      <c r="N70" s="28">
        <f>H70</f>
        <v>428354.34</v>
      </c>
    </row>
    <row r="71" spans="1:14" s="48" customFormat="1" ht="12.75" customHeight="1">
      <c r="A71" s="25" t="s">
        <v>74</v>
      </c>
      <c r="B71" s="26">
        <f aca="true" t="shared" si="8" ref="B71:B85">SUM(C71+D71)</f>
        <v>505170.38999999996</v>
      </c>
      <c r="C71" s="27">
        <v>-63514.68</v>
      </c>
      <c r="D71" s="28">
        <v>568685.07</v>
      </c>
      <c r="E71" s="27">
        <v>156115</v>
      </c>
      <c r="F71" s="29">
        <v>642243.8</v>
      </c>
      <c r="G71" s="29">
        <v>109714.63</v>
      </c>
      <c r="H71" s="28">
        <v>87486.56</v>
      </c>
      <c r="I71" s="27">
        <v>250000</v>
      </c>
      <c r="J71" s="28">
        <v>255170.39</v>
      </c>
      <c r="K71" s="42">
        <f aca="true" t="shared" si="9" ref="K71:K85">SUM(I71+E71)</f>
        <v>406115</v>
      </c>
      <c r="L71" s="29">
        <f aca="true" t="shared" si="10" ref="L71:L85">SUM(F71+J71)</f>
        <v>897414.1900000001</v>
      </c>
      <c r="M71" s="29">
        <f aca="true" t="shared" si="11" ref="M71:N85">G71</f>
        <v>109714.63</v>
      </c>
      <c r="N71" s="28">
        <f t="shared" si="11"/>
        <v>87486.56</v>
      </c>
    </row>
    <row r="72" spans="1:14" s="48" customFormat="1" ht="12.75" customHeight="1">
      <c r="A72" s="25" t="s">
        <v>75</v>
      </c>
      <c r="B72" s="26">
        <f t="shared" si="8"/>
        <v>73118.83</v>
      </c>
      <c r="C72" s="27">
        <v>487.5</v>
      </c>
      <c r="D72" s="28">
        <v>72631.33</v>
      </c>
      <c r="E72" s="27">
        <v>39452.26</v>
      </c>
      <c r="F72" s="29">
        <v>436151.19</v>
      </c>
      <c r="G72" s="29">
        <v>1199926.79</v>
      </c>
      <c r="H72" s="28">
        <v>166773.33</v>
      </c>
      <c r="I72" s="27">
        <v>35000</v>
      </c>
      <c r="J72" s="28">
        <v>38118.83</v>
      </c>
      <c r="K72" s="42">
        <f t="shared" si="9"/>
        <v>74452.26000000001</v>
      </c>
      <c r="L72" s="29">
        <f t="shared" si="10"/>
        <v>474270.02</v>
      </c>
      <c r="M72" s="29">
        <f t="shared" si="11"/>
        <v>1199926.79</v>
      </c>
      <c r="N72" s="28">
        <f t="shared" si="11"/>
        <v>166773.33</v>
      </c>
    </row>
    <row r="73" spans="1:14" s="48" customFormat="1" ht="12.75" customHeight="1">
      <c r="A73" s="25" t="s">
        <v>76</v>
      </c>
      <c r="B73" s="26">
        <f t="shared" si="8"/>
        <v>787542.4400000001</v>
      </c>
      <c r="C73" s="27">
        <v>15968.64</v>
      </c>
      <c r="D73" s="28">
        <v>771573.8</v>
      </c>
      <c r="E73" s="27">
        <v>522641.15</v>
      </c>
      <c r="F73" s="29">
        <v>912834.64</v>
      </c>
      <c r="G73" s="29">
        <v>116879.24</v>
      </c>
      <c r="H73" s="28">
        <v>760068.46</v>
      </c>
      <c r="I73" s="27">
        <v>250000</v>
      </c>
      <c r="J73" s="28">
        <v>537542.44</v>
      </c>
      <c r="K73" s="42">
        <f t="shared" si="9"/>
        <v>772641.15</v>
      </c>
      <c r="L73" s="29">
        <f t="shared" si="10"/>
        <v>1450377.08</v>
      </c>
      <c r="M73" s="29">
        <f t="shared" si="11"/>
        <v>116879.24</v>
      </c>
      <c r="N73" s="28">
        <f t="shared" si="11"/>
        <v>760068.46</v>
      </c>
    </row>
    <row r="74" spans="1:14" s="48" customFormat="1" ht="12.75" customHeight="1">
      <c r="A74" s="25" t="s">
        <v>77</v>
      </c>
      <c r="B74" s="26">
        <f t="shared" si="8"/>
        <v>10124.609999999999</v>
      </c>
      <c r="C74" s="27">
        <v>716.31</v>
      </c>
      <c r="D74" s="28">
        <v>9408.3</v>
      </c>
      <c r="E74" s="27">
        <v>52500</v>
      </c>
      <c r="F74" s="29">
        <v>6206.51</v>
      </c>
      <c r="G74" s="29">
        <v>54777.43</v>
      </c>
      <c r="H74" s="28">
        <v>385840.96</v>
      </c>
      <c r="I74" s="27">
        <v>1000</v>
      </c>
      <c r="J74" s="28">
        <v>9124.61</v>
      </c>
      <c r="K74" s="42">
        <f t="shared" si="9"/>
        <v>53500</v>
      </c>
      <c r="L74" s="29">
        <f t="shared" si="10"/>
        <v>15331.12</v>
      </c>
      <c r="M74" s="29">
        <f t="shared" si="11"/>
        <v>54777.43</v>
      </c>
      <c r="N74" s="28">
        <f t="shared" si="11"/>
        <v>385840.96</v>
      </c>
    </row>
    <row r="75" spans="1:14" s="48" customFormat="1" ht="12.75" customHeight="1">
      <c r="A75" s="25" t="s">
        <v>78</v>
      </c>
      <c r="B75" s="26">
        <f t="shared" si="8"/>
        <v>2941706.25</v>
      </c>
      <c r="C75" s="27">
        <v>2344770.63</v>
      </c>
      <c r="D75" s="28">
        <v>596935.62</v>
      </c>
      <c r="E75" s="27">
        <v>501780.78</v>
      </c>
      <c r="F75" s="29">
        <v>2680771.18</v>
      </c>
      <c r="G75" s="29">
        <v>1787354.21</v>
      </c>
      <c r="H75" s="28">
        <v>990334.89</v>
      </c>
      <c r="I75" s="27">
        <v>241619.22</v>
      </c>
      <c r="J75" s="28">
        <v>2700087.03</v>
      </c>
      <c r="K75" s="42">
        <f t="shared" si="9"/>
        <v>743400</v>
      </c>
      <c r="L75" s="29">
        <f t="shared" si="10"/>
        <v>5380858.21</v>
      </c>
      <c r="M75" s="29">
        <f t="shared" si="11"/>
        <v>1787354.21</v>
      </c>
      <c r="N75" s="28">
        <f t="shared" si="11"/>
        <v>990334.89</v>
      </c>
    </row>
    <row r="76" spans="1:14" s="48" customFormat="1" ht="12.75" customHeight="1">
      <c r="A76" s="25" t="s">
        <v>79</v>
      </c>
      <c r="B76" s="26">
        <f t="shared" si="8"/>
        <v>33391.64</v>
      </c>
      <c r="C76" s="27">
        <v>494.15</v>
      </c>
      <c r="D76" s="28">
        <v>32897.49</v>
      </c>
      <c r="E76" s="27">
        <v>263000</v>
      </c>
      <c r="F76" s="29">
        <v>43631.22</v>
      </c>
      <c r="G76" s="29">
        <v>258782.65</v>
      </c>
      <c r="H76" s="28">
        <v>734780.34</v>
      </c>
      <c r="I76" s="27">
        <v>2000</v>
      </c>
      <c r="J76" s="28">
        <v>31391.64</v>
      </c>
      <c r="K76" s="42">
        <f t="shared" si="9"/>
        <v>265000</v>
      </c>
      <c r="L76" s="29">
        <f t="shared" si="10"/>
        <v>75022.86</v>
      </c>
      <c r="M76" s="29">
        <f t="shared" si="11"/>
        <v>258782.65</v>
      </c>
      <c r="N76" s="28">
        <f t="shared" si="11"/>
        <v>734780.34</v>
      </c>
    </row>
    <row r="77" spans="1:14" s="48" customFormat="1" ht="12.75" customHeight="1">
      <c r="A77" s="25" t="s">
        <v>80</v>
      </c>
      <c r="B77" s="26">
        <f t="shared" si="8"/>
        <v>259681.06</v>
      </c>
      <c r="C77" s="27">
        <v>97773.96</v>
      </c>
      <c r="D77" s="28">
        <v>161907.1</v>
      </c>
      <c r="E77" s="27">
        <v>107737.76</v>
      </c>
      <c r="F77" s="29">
        <v>100074.95</v>
      </c>
      <c r="G77" s="29">
        <v>11380.71</v>
      </c>
      <c r="H77" s="28">
        <v>114656.65</v>
      </c>
      <c r="I77" s="27">
        <v>52062.24</v>
      </c>
      <c r="J77" s="28">
        <v>207618.82</v>
      </c>
      <c r="K77" s="42">
        <f t="shared" si="9"/>
        <v>159800</v>
      </c>
      <c r="L77" s="29">
        <f t="shared" si="10"/>
        <v>307693.77</v>
      </c>
      <c r="M77" s="29">
        <f t="shared" si="11"/>
        <v>11380.71</v>
      </c>
      <c r="N77" s="28">
        <f t="shared" si="11"/>
        <v>114656.65</v>
      </c>
    </row>
    <row r="78" spans="1:14" s="48" customFormat="1" ht="12.75" customHeight="1">
      <c r="A78" s="25" t="s">
        <v>81</v>
      </c>
      <c r="B78" s="26">
        <f t="shared" si="8"/>
        <v>57450.61</v>
      </c>
      <c r="C78" s="27">
        <v>11409.61</v>
      </c>
      <c r="D78" s="28">
        <v>46041</v>
      </c>
      <c r="E78" s="27">
        <v>91351</v>
      </c>
      <c r="F78" s="29">
        <v>388681.61</v>
      </c>
      <c r="G78" s="29">
        <v>488398.87</v>
      </c>
      <c r="H78" s="28">
        <v>499371.16</v>
      </c>
      <c r="I78" s="27">
        <v>25200.32</v>
      </c>
      <c r="J78" s="28">
        <v>32250.29</v>
      </c>
      <c r="K78" s="42">
        <f t="shared" si="9"/>
        <v>116551.32</v>
      </c>
      <c r="L78" s="29">
        <f t="shared" si="10"/>
        <v>420931.89999999997</v>
      </c>
      <c r="M78" s="29">
        <f t="shared" si="11"/>
        <v>488398.87</v>
      </c>
      <c r="N78" s="28">
        <f t="shared" si="11"/>
        <v>499371.16</v>
      </c>
    </row>
    <row r="79" spans="1:14" s="48" customFormat="1" ht="12.75" customHeight="1">
      <c r="A79" s="25" t="s">
        <v>82</v>
      </c>
      <c r="B79" s="26">
        <f t="shared" si="8"/>
        <v>1122272.21</v>
      </c>
      <c r="C79" s="27">
        <v>53256.79</v>
      </c>
      <c r="D79" s="28">
        <v>1069015.42</v>
      </c>
      <c r="E79" s="27">
        <v>361415</v>
      </c>
      <c r="F79" s="29">
        <v>2208755.07</v>
      </c>
      <c r="G79" s="29">
        <v>1119388.62</v>
      </c>
      <c r="H79" s="28">
        <v>194371.47</v>
      </c>
      <c r="I79" s="27">
        <v>897585</v>
      </c>
      <c r="J79" s="28">
        <v>224687.21</v>
      </c>
      <c r="K79" s="42">
        <f t="shared" si="9"/>
        <v>1259000</v>
      </c>
      <c r="L79" s="29">
        <f t="shared" si="10"/>
        <v>2433442.28</v>
      </c>
      <c r="M79" s="29">
        <f t="shared" si="11"/>
        <v>1119388.62</v>
      </c>
      <c r="N79" s="28">
        <f t="shared" si="11"/>
        <v>194371.47</v>
      </c>
    </row>
    <row r="80" spans="1:14" s="48" customFormat="1" ht="12.75" customHeight="1">
      <c r="A80" s="25" t="s">
        <v>83</v>
      </c>
      <c r="B80" s="26">
        <f t="shared" si="8"/>
        <v>75126.1</v>
      </c>
      <c r="C80" s="27">
        <v>0</v>
      </c>
      <c r="D80" s="28">
        <v>75126.1</v>
      </c>
      <c r="E80" s="27">
        <v>1000</v>
      </c>
      <c r="F80" s="29">
        <v>31911.17</v>
      </c>
      <c r="G80" s="29">
        <v>183113.3</v>
      </c>
      <c r="H80" s="28">
        <v>560010.54</v>
      </c>
      <c r="I80" s="27">
        <v>1000</v>
      </c>
      <c r="J80" s="28">
        <v>74126.1</v>
      </c>
      <c r="K80" s="42">
        <f t="shared" si="9"/>
        <v>2000</v>
      </c>
      <c r="L80" s="29">
        <f t="shared" si="10"/>
        <v>106037.27</v>
      </c>
      <c r="M80" s="29">
        <f t="shared" si="11"/>
        <v>183113.3</v>
      </c>
      <c r="N80" s="28">
        <v>560010.54</v>
      </c>
    </row>
    <row r="81" spans="1:14" s="48" customFormat="1" ht="12.75" customHeight="1">
      <c r="A81" s="25" t="s">
        <v>84</v>
      </c>
      <c r="B81" s="26">
        <f t="shared" si="8"/>
        <v>103444.5</v>
      </c>
      <c r="C81" s="27">
        <v>0</v>
      </c>
      <c r="D81" s="28">
        <v>103444.5</v>
      </c>
      <c r="E81" s="27">
        <v>174358</v>
      </c>
      <c r="F81" s="29">
        <v>479815.63</v>
      </c>
      <c r="G81" s="29">
        <v>345447.58</v>
      </c>
      <c r="H81" s="28">
        <v>277094.26</v>
      </c>
      <c r="I81" s="27">
        <v>20689</v>
      </c>
      <c r="J81" s="28">
        <v>82755.5</v>
      </c>
      <c r="K81" s="42">
        <f t="shared" si="9"/>
        <v>195047</v>
      </c>
      <c r="L81" s="29">
        <f t="shared" si="10"/>
        <v>562571.13</v>
      </c>
      <c r="M81" s="29">
        <f t="shared" si="11"/>
        <v>345447.58</v>
      </c>
      <c r="N81" s="28">
        <f t="shared" si="11"/>
        <v>277094.26</v>
      </c>
    </row>
    <row r="82" spans="1:14" s="48" customFormat="1" ht="12.75" customHeight="1">
      <c r="A82" s="25" t="s">
        <v>85</v>
      </c>
      <c r="B82" s="26">
        <f t="shared" si="8"/>
        <v>25772.93</v>
      </c>
      <c r="C82" s="27">
        <v>0</v>
      </c>
      <c r="D82" s="28">
        <v>25772.93</v>
      </c>
      <c r="E82" s="27">
        <v>2000</v>
      </c>
      <c r="F82" s="29">
        <v>298819.56</v>
      </c>
      <c r="G82" s="29">
        <v>915.92</v>
      </c>
      <c r="H82" s="28">
        <v>37884.4</v>
      </c>
      <c r="I82" s="27">
        <v>1000</v>
      </c>
      <c r="J82" s="28">
        <v>24772.93</v>
      </c>
      <c r="K82" s="42">
        <f t="shared" si="9"/>
        <v>3000</v>
      </c>
      <c r="L82" s="29">
        <f t="shared" si="10"/>
        <v>323592.49</v>
      </c>
      <c r="M82" s="29">
        <f t="shared" si="11"/>
        <v>915.92</v>
      </c>
      <c r="N82" s="28">
        <f t="shared" si="11"/>
        <v>37884.4</v>
      </c>
    </row>
    <row r="83" spans="1:14" s="48" customFormat="1" ht="12.75" customHeight="1">
      <c r="A83" s="25" t="s">
        <v>86</v>
      </c>
      <c r="B83" s="26">
        <f t="shared" si="8"/>
        <v>328391.38</v>
      </c>
      <c r="C83" s="27">
        <v>113886.36</v>
      </c>
      <c r="D83" s="28">
        <v>214505.02</v>
      </c>
      <c r="E83" s="27">
        <v>228040</v>
      </c>
      <c r="F83" s="29">
        <v>1359055.32</v>
      </c>
      <c r="G83" s="29">
        <v>425922.77</v>
      </c>
      <c r="H83" s="28">
        <v>926961.43</v>
      </c>
      <c r="I83" s="27">
        <v>10000</v>
      </c>
      <c r="J83" s="28">
        <v>318391.38</v>
      </c>
      <c r="K83" s="42">
        <f t="shared" si="9"/>
        <v>238040</v>
      </c>
      <c r="L83" s="29">
        <f t="shared" si="10"/>
        <v>1677446.7000000002</v>
      </c>
      <c r="M83" s="29">
        <f t="shared" si="11"/>
        <v>425922.77</v>
      </c>
      <c r="N83" s="28">
        <f t="shared" si="11"/>
        <v>926961.43</v>
      </c>
    </row>
    <row r="84" spans="1:14" s="48" customFormat="1" ht="12.75" customHeight="1">
      <c r="A84" s="25" t="s">
        <v>87</v>
      </c>
      <c r="B84" s="26">
        <f t="shared" si="8"/>
        <v>658886.39</v>
      </c>
      <c r="C84" s="27">
        <v>444824.38</v>
      </c>
      <c r="D84" s="28">
        <v>214062.01</v>
      </c>
      <c r="E84" s="27">
        <v>197305</v>
      </c>
      <c r="F84" s="29">
        <v>609951.72</v>
      </c>
      <c r="G84" s="29">
        <v>664536.24</v>
      </c>
      <c r="H84" s="28">
        <v>402715.93</v>
      </c>
      <c r="I84" s="27">
        <v>190000</v>
      </c>
      <c r="J84" s="28">
        <v>468886.39</v>
      </c>
      <c r="K84" s="42">
        <f t="shared" si="9"/>
        <v>387305</v>
      </c>
      <c r="L84" s="29">
        <f t="shared" si="10"/>
        <v>1078838.1099999999</v>
      </c>
      <c r="M84" s="29">
        <f t="shared" si="11"/>
        <v>664536.24</v>
      </c>
      <c r="N84" s="28">
        <f t="shared" si="11"/>
        <v>402715.93</v>
      </c>
    </row>
    <row r="85" spans="1:14" s="48" customFormat="1" ht="12.75" customHeight="1">
      <c r="A85" s="25" t="s">
        <v>88</v>
      </c>
      <c r="B85" s="26">
        <f t="shared" si="8"/>
        <v>665241.01</v>
      </c>
      <c r="C85" s="27">
        <v>503067.58</v>
      </c>
      <c r="D85" s="28">
        <v>162173.43</v>
      </c>
      <c r="E85" s="27">
        <v>2000</v>
      </c>
      <c r="F85" s="29">
        <v>222803.08</v>
      </c>
      <c r="G85" s="29">
        <v>108656.9</v>
      </c>
      <c r="H85" s="28">
        <v>343545.15</v>
      </c>
      <c r="I85" s="27">
        <v>1000</v>
      </c>
      <c r="J85" s="28">
        <v>664241.01</v>
      </c>
      <c r="K85" s="42">
        <f t="shared" si="9"/>
        <v>3000</v>
      </c>
      <c r="L85" s="29">
        <f t="shared" si="10"/>
        <v>887044.09</v>
      </c>
      <c r="M85" s="29">
        <f t="shared" si="11"/>
        <v>108656.9</v>
      </c>
      <c r="N85" s="28">
        <f t="shared" si="11"/>
        <v>343545.15</v>
      </c>
    </row>
    <row r="86" spans="1:14" s="48" customFormat="1" ht="12.75" customHeight="1" thickBot="1">
      <c r="A86" s="49" t="s">
        <v>89</v>
      </c>
      <c r="B86" s="50">
        <f aca="true" t="shared" si="12" ref="B86:K86">SUM(B70:B85)</f>
        <v>7648742.419999998</v>
      </c>
      <c r="C86" s="51">
        <f t="shared" si="12"/>
        <v>3524563.2999999993</v>
      </c>
      <c r="D86" s="54">
        <f t="shared" si="12"/>
        <v>4124179.1200000006</v>
      </c>
      <c r="E86" s="51">
        <f t="shared" si="12"/>
        <v>2833631.95</v>
      </c>
      <c r="F86" s="53">
        <f t="shared" si="12"/>
        <v>10469414.040000001</v>
      </c>
      <c r="G86" s="53">
        <f t="shared" si="12"/>
        <v>6933411.4</v>
      </c>
      <c r="H86" s="54">
        <f t="shared" si="12"/>
        <v>6910249.87</v>
      </c>
      <c r="I86" s="51">
        <f t="shared" si="12"/>
        <v>1978435.7799999998</v>
      </c>
      <c r="J86" s="54">
        <f t="shared" si="12"/>
        <v>5670306.639999999</v>
      </c>
      <c r="K86" s="55">
        <f t="shared" si="12"/>
        <v>4812067.73</v>
      </c>
      <c r="L86" s="53">
        <f>SUM(L70:L85)</f>
        <v>16139720.68</v>
      </c>
      <c r="M86" s="53">
        <f>SUM(M70:M85)</f>
        <v>6933411.4</v>
      </c>
      <c r="N86" s="54">
        <f>SUM(N70:N85)</f>
        <v>6910249.87</v>
      </c>
    </row>
    <row r="87" spans="1:14" s="48" customFormat="1" ht="12.75" customHeight="1">
      <c r="A87" s="56" t="s">
        <v>90</v>
      </c>
      <c r="B87" s="21"/>
      <c r="C87" s="22"/>
      <c r="D87" s="23"/>
      <c r="E87" s="22"/>
      <c r="F87" s="24"/>
      <c r="G87" s="24"/>
      <c r="H87" s="23"/>
      <c r="I87" s="22"/>
      <c r="J87" s="23"/>
      <c r="K87" s="37"/>
      <c r="L87" s="24"/>
      <c r="M87" s="24"/>
      <c r="N87" s="23"/>
    </row>
    <row r="88" spans="1:14" s="48" customFormat="1" ht="12.75" customHeight="1">
      <c r="A88" s="25" t="s">
        <v>91</v>
      </c>
      <c r="B88" s="26">
        <v>5939.26</v>
      </c>
      <c r="C88" s="27">
        <v>366.26</v>
      </c>
      <c r="D88" s="28">
        <v>5573</v>
      </c>
      <c r="E88" s="27">
        <v>10778</v>
      </c>
      <c r="F88" s="29">
        <v>74920.4</v>
      </c>
      <c r="G88" s="29">
        <v>141930.76</v>
      </c>
      <c r="H88" s="28">
        <v>172006.13</v>
      </c>
      <c r="I88" s="27">
        <v>2860</v>
      </c>
      <c r="J88" s="28">
        <v>3079.26</v>
      </c>
      <c r="K88" s="42">
        <v>13638</v>
      </c>
      <c r="L88" s="29">
        <v>77999.66</v>
      </c>
      <c r="M88" s="29">
        <v>141930.76</v>
      </c>
      <c r="N88" s="57">
        <v>172006.13</v>
      </c>
    </row>
    <row r="89" spans="1:14" s="48" customFormat="1" ht="12.75" customHeight="1" thickBot="1">
      <c r="A89" s="58" t="s">
        <v>92</v>
      </c>
      <c r="B89" s="50">
        <f aca="true" t="shared" si="13" ref="B89:N89">SUM(B88)</f>
        <v>5939.26</v>
      </c>
      <c r="C89" s="51">
        <f t="shared" si="13"/>
        <v>366.26</v>
      </c>
      <c r="D89" s="54">
        <f t="shared" si="13"/>
        <v>5573</v>
      </c>
      <c r="E89" s="51">
        <f t="shared" si="13"/>
        <v>10778</v>
      </c>
      <c r="F89" s="53">
        <f t="shared" si="13"/>
        <v>74920.4</v>
      </c>
      <c r="G89" s="53">
        <f t="shared" si="13"/>
        <v>141930.76</v>
      </c>
      <c r="H89" s="54">
        <f t="shared" si="13"/>
        <v>172006.13</v>
      </c>
      <c r="I89" s="51">
        <f t="shared" si="13"/>
        <v>2860</v>
      </c>
      <c r="J89" s="54">
        <f t="shared" si="13"/>
        <v>3079.26</v>
      </c>
      <c r="K89" s="55">
        <f t="shared" si="13"/>
        <v>13638</v>
      </c>
      <c r="L89" s="53">
        <f t="shared" si="13"/>
        <v>77999.66</v>
      </c>
      <c r="M89" s="53">
        <f t="shared" si="13"/>
        <v>141930.76</v>
      </c>
      <c r="N89" s="54">
        <f t="shared" si="13"/>
        <v>172006.13</v>
      </c>
    </row>
    <row r="90" spans="1:14" ht="12.75" customHeight="1">
      <c r="A90" s="59" t="s">
        <v>93</v>
      </c>
      <c r="B90" s="21"/>
      <c r="C90" s="22"/>
      <c r="D90" s="23"/>
      <c r="E90" s="22"/>
      <c r="F90" s="24"/>
      <c r="G90" s="24"/>
      <c r="H90" s="23"/>
      <c r="I90" s="22"/>
      <c r="J90" s="23"/>
      <c r="K90" s="37"/>
      <c r="L90" s="24"/>
      <c r="M90" s="24"/>
      <c r="N90" s="23"/>
    </row>
    <row r="91" spans="1:14" ht="12.75" customHeight="1">
      <c r="A91" s="60" t="s">
        <v>94</v>
      </c>
      <c r="B91" s="26">
        <v>1926691.99</v>
      </c>
      <c r="C91" s="27">
        <v>0</v>
      </c>
      <c r="D91" s="28">
        <v>1926691.99</v>
      </c>
      <c r="E91" s="27">
        <v>572522.83</v>
      </c>
      <c r="F91" s="29">
        <v>7106997.16</v>
      </c>
      <c r="G91" s="29">
        <v>4293769.03</v>
      </c>
      <c r="H91" s="28">
        <v>333720.65</v>
      </c>
      <c r="I91" s="27">
        <v>200000</v>
      </c>
      <c r="J91" s="28">
        <v>1726691.99</v>
      </c>
      <c r="K91" s="42">
        <v>772522.83</v>
      </c>
      <c r="L91" s="29">
        <v>8833689.15</v>
      </c>
      <c r="M91" s="29">
        <v>4293769.03</v>
      </c>
      <c r="N91" s="28">
        <v>333720.65</v>
      </c>
    </row>
    <row r="92" spans="1:14" ht="12.75" customHeight="1" thickBot="1">
      <c r="A92" s="58" t="s">
        <v>95</v>
      </c>
      <c r="B92" s="61">
        <v>1926691.99</v>
      </c>
      <c r="C92" s="62">
        <v>0</v>
      </c>
      <c r="D92" s="63">
        <v>1926691.99</v>
      </c>
      <c r="E92" s="62">
        <v>572522.83</v>
      </c>
      <c r="F92" s="64">
        <v>7106997.16</v>
      </c>
      <c r="G92" s="64">
        <f>SUM(G91)</f>
        <v>4293769.03</v>
      </c>
      <c r="H92" s="63">
        <v>333720.65</v>
      </c>
      <c r="I92" s="62">
        <v>200000</v>
      </c>
      <c r="J92" s="63">
        <v>1726691.99</v>
      </c>
      <c r="K92" s="65">
        <v>772522.83</v>
      </c>
      <c r="L92" s="64">
        <v>8833689.15</v>
      </c>
      <c r="M92" s="64">
        <v>4293769.03</v>
      </c>
      <c r="N92" s="63">
        <v>333720.65</v>
      </c>
    </row>
    <row r="93" spans="1:14" s="48" customFormat="1" ht="12.75" customHeight="1">
      <c r="A93" s="56" t="s">
        <v>96</v>
      </c>
      <c r="B93" s="21"/>
      <c r="C93" s="22"/>
      <c r="D93" s="23"/>
      <c r="E93" s="22"/>
      <c r="F93" s="24"/>
      <c r="G93" s="24"/>
      <c r="H93" s="23"/>
      <c r="I93" s="22"/>
      <c r="J93" s="23"/>
      <c r="K93" s="37"/>
      <c r="L93" s="24"/>
      <c r="M93" s="24"/>
      <c r="N93" s="23"/>
    </row>
    <row r="94" spans="1:14" s="48" customFormat="1" ht="12.75" customHeight="1">
      <c r="A94" s="60" t="s">
        <v>97</v>
      </c>
      <c r="B94" s="26">
        <v>0</v>
      </c>
      <c r="C94" s="27">
        <v>0</v>
      </c>
      <c r="D94" s="28">
        <v>0</v>
      </c>
      <c r="E94" s="27">
        <v>0</v>
      </c>
      <c r="F94" s="29">
        <v>19798.8</v>
      </c>
      <c r="G94" s="29">
        <v>66077.42</v>
      </c>
      <c r="H94" s="28">
        <v>1204</v>
      </c>
      <c r="I94" s="27">
        <v>0</v>
      </c>
      <c r="J94" s="28">
        <v>0</v>
      </c>
      <c r="K94" s="42">
        <v>0</v>
      </c>
      <c r="L94" s="29">
        <v>19798.8</v>
      </c>
      <c r="M94" s="29">
        <v>66077.42</v>
      </c>
      <c r="N94" s="28">
        <v>1204</v>
      </c>
    </row>
    <row r="95" spans="1:14" s="48" customFormat="1" ht="12.75" customHeight="1">
      <c r="A95" s="60" t="s">
        <v>98</v>
      </c>
      <c r="B95" s="26">
        <v>26.66</v>
      </c>
      <c r="C95" s="27">
        <v>26.66</v>
      </c>
      <c r="D95" s="28">
        <v>0</v>
      </c>
      <c r="E95" s="27">
        <v>0</v>
      </c>
      <c r="F95" s="29">
        <v>3242.63</v>
      </c>
      <c r="G95" s="29">
        <v>15215</v>
      </c>
      <c r="H95" s="28">
        <v>9944.71</v>
      </c>
      <c r="I95" s="27">
        <v>0</v>
      </c>
      <c r="J95" s="28">
        <v>26.66</v>
      </c>
      <c r="K95" s="42">
        <v>0</v>
      </c>
      <c r="L95" s="29">
        <v>3269.29</v>
      </c>
      <c r="M95" s="29">
        <v>15215</v>
      </c>
      <c r="N95" s="28">
        <v>9944.71</v>
      </c>
    </row>
    <row r="96" spans="1:14" s="48" customFormat="1" ht="12.75" customHeight="1">
      <c r="A96" s="60" t="s">
        <v>99</v>
      </c>
      <c r="B96" s="26">
        <v>0</v>
      </c>
      <c r="C96" s="27">
        <v>0</v>
      </c>
      <c r="D96" s="28">
        <v>0</v>
      </c>
      <c r="E96" s="27">
        <v>0</v>
      </c>
      <c r="F96" s="29">
        <v>16187.97</v>
      </c>
      <c r="G96" s="29">
        <v>0</v>
      </c>
      <c r="H96" s="28">
        <v>9205.28</v>
      </c>
      <c r="I96" s="27">
        <v>0</v>
      </c>
      <c r="J96" s="28">
        <v>0</v>
      </c>
      <c r="K96" s="42">
        <v>0</v>
      </c>
      <c r="L96" s="29">
        <v>16187.97</v>
      </c>
      <c r="M96" s="29">
        <v>0</v>
      </c>
      <c r="N96" s="28">
        <v>9205.28</v>
      </c>
    </row>
    <row r="97" spans="1:14" s="48" customFormat="1" ht="12.75" customHeight="1">
      <c r="A97" s="60" t="s">
        <v>100</v>
      </c>
      <c r="B97" s="26">
        <v>24435.87</v>
      </c>
      <c r="C97" s="27">
        <v>24435.87</v>
      </c>
      <c r="D97" s="28">
        <v>0</v>
      </c>
      <c r="E97" s="27">
        <v>2000</v>
      </c>
      <c r="F97" s="29">
        <v>396.26</v>
      </c>
      <c r="G97" s="29">
        <v>113041.96</v>
      </c>
      <c r="H97" s="28">
        <v>28940.85</v>
      </c>
      <c r="I97" s="27">
        <v>4000</v>
      </c>
      <c r="J97" s="28">
        <v>20435.87</v>
      </c>
      <c r="K97" s="42">
        <v>6000</v>
      </c>
      <c r="L97" s="29">
        <v>20832.13</v>
      </c>
      <c r="M97" s="29">
        <v>113041.96</v>
      </c>
      <c r="N97" s="28">
        <v>28940.85</v>
      </c>
    </row>
    <row r="98" spans="1:14" s="48" customFormat="1" ht="12.75" customHeight="1">
      <c r="A98" s="60" t="s">
        <v>101</v>
      </c>
      <c r="B98" s="26">
        <v>0.61</v>
      </c>
      <c r="C98" s="27">
        <v>0.61</v>
      </c>
      <c r="D98" s="28">
        <v>0</v>
      </c>
      <c r="E98" s="27">
        <v>0</v>
      </c>
      <c r="F98" s="29">
        <v>1191.9</v>
      </c>
      <c r="G98" s="29">
        <v>112995.1</v>
      </c>
      <c r="H98" s="28">
        <v>18418.22</v>
      </c>
      <c r="I98" s="27">
        <v>0</v>
      </c>
      <c r="J98" s="28">
        <v>0.61</v>
      </c>
      <c r="K98" s="42">
        <v>0</v>
      </c>
      <c r="L98" s="29">
        <v>1192.51</v>
      </c>
      <c r="M98" s="29">
        <v>112995.1</v>
      </c>
      <c r="N98" s="28">
        <v>18418.22</v>
      </c>
    </row>
    <row r="99" spans="1:14" s="48" customFormat="1" ht="12.75" customHeight="1" thickBot="1">
      <c r="A99" s="58" t="s">
        <v>102</v>
      </c>
      <c r="B99" s="50">
        <f aca="true" t="shared" si="14" ref="B99:N99">SUM(B94:B98)</f>
        <v>24463.14</v>
      </c>
      <c r="C99" s="51">
        <f t="shared" si="14"/>
        <v>24463.14</v>
      </c>
      <c r="D99" s="54">
        <f t="shared" si="14"/>
        <v>0</v>
      </c>
      <c r="E99" s="51">
        <f t="shared" si="14"/>
        <v>2000</v>
      </c>
      <c r="F99" s="53">
        <f t="shared" si="14"/>
        <v>40817.560000000005</v>
      </c>
      <c r="G99" s="53">
        <f t="shared" si="14"/>
        <v>307329.48</v>
      </c>
      <c r="H99" s="54">
        <f t="shared" si="14"/>
        <v>67713.06</v>
      </c>
      <c r="I99" s="51">
        <f t="shared" si="14"/>
        <v>4000</v>
      </c>
      <c r="J99" s="54">
        <f t="shared" si="14"/>
        <v>20463.14</v>
      </c>
      <c r="K99" s="55">
        <f t="shared" si="14"/>
        <v>6000</v>
      </c>
      <c r="L99" s="53">
        <f t="shared" si="14"/>
        <v>61280.700000000004</v>
      </c>
      <c r="M99" s="53">
        <f t="shared" si="14"/>
        <v>307329.48</v>
      </c>
      <c r="N99" s="54">
        <f t="shared" si="14"/>
        <v>67713.06</v>
      </c>
    </row>
    <row r="100" spans="1:14" s="48" customFormat="1" ht="12.75" customHeight="1">
      <c r="A100" s="56" t="s">
        <v>103</v>
      </c>
      <c r="B100" s="21"/>
      <c r="C100" s="22"/>
      <c r="D100" s="23"/>
      <c r="E100" s="22"/>
      <c r="F100" s="24"/>
      <c r="G100" s="24"/>
      <c r="H100" s="23"/>
      <c r="I100" s="22"/>
      <c r="J100" s="23"/>
      <c r="K100" s="37"/>
      <c r="L100" s="24"/>
      <c r="M100" s="24"/>
      <c r="N100" s="23"/>
    </row>
    <row r="101" spans="1:14" s="48" customFormat="1" ht="12.75" customHeight="1">
      <c r="A101" s="60" t="s">
        <v>104</v>
      </c>
      <c r="B101" s="26">
        <f>SUM(C101+D101)</f>
        <v>64104.36</v>
      </c>
      <c r="C101" s="27">
        <v>0</v>
      </c>
      <c r="D101" s="28">
        <v>64104.36</v>
      </c>
      <c r="E101" s="27">
        <v>0</v>
      </c>
      <c r="F101" s="29">
        <v>548804.63</v>
      </c>
      <c r="G101" s="29">
        <v>356684.93</v>
      </c>
      <c r="H101" s="28">
        <v>202847.65</v>
      </c>
      <c r="I101" s="27">
        <v>31000</v>
      </c>
      <c r="J101" s="28">
        <v>33104.36</v>
      </c>
      <c r="K101" s="42">
        <f>SUM(E101+I101)</f>
        <v>31000</v>
      </c>
      <c r="L101" s="29">
        <f>SUM(F101+J101)</f>
        <v>581908.99</v>
      </c>
      <c r="M101" s="29">
        <f>G101</f>
        <v>356684.93</v>
      </c>
      <c r="N101" s="28">
        <f>H101</f>
        <v>202847.65</v>
      </c>
    </row>
    <row r="102" spans="1:14" s="48" customFormat="1" ht="12.75" customHeight="1">
      <c r="A102" s="60" t="s">
        <v>105</v>
      </c>
      <c r="B102" s="26">
        <f>SUM(C102+D102)</f>
        <v>91165.95999999999</v>
      </c>
      <c r="C102" s="27">
        <v>31.67</v>
      </c>
      <c r="D102" s="28">
        <v>91134.29</v>
      </c>
      <c r="E102" s="27">
        <v>0.68</v>
      </c>
      <c r="F102" s="29">
        <v>355156.93</v>
      </c>
      <c r="G102" s="29">
        <v>184664.51</v>
      </c>
      <c r="H102" s="28">
        <v>5896.91</v>
      </c>
      <c r="I102" s="27">
        <v>18000</v>
      </c>
      <c r="J102" s="28">
        <v>73165.96</v>
      </c>
      <c r="K102" s="42">
        <f>SUM(E102+I102)</f>
        <v>18000.68</v>
      </c>
      <c r="L102" s="29">
        <f>SUM(F102+J102)</f>
        <v>428322.89</v>
      </c>
      <c r="M102" s="29">
        <f>G102</f>
        <v>184664.51</v>
      </c>
      <c r="N102" s="28">
        <f>H102</f>
        <v>5896.91</v>
      </c>
    </row>
    <row r="103" spans="1:14" s="48" customFormat="1" ht="12.75" customHeight="1" thickBot="1">
      <c r="A103" s="58" t="s">
        <v>106</v>
      </c>
      <c r="B103" s="50">
        <f>SUM(B101:B102)</f>
        <v>155270.32</v>
      </c>
      <c r="C103" s="51">
        <f aca="true" t="shared" si="15" ref="C103:N103">SUM(C101:C102)</f>
        <v>31.67</v>
      </c>
      <c r="D103" s="54">
        <f t="shared" si="15"/>
        <v>155238.65</v>
      </c>
      <c r="E103" s="51">
        <f t="shared" si="15"/>
        <v>0.68</v>
      </c>
      <c r="F103" s="53">
        <f t="shared" si="15"/>
        <v>903961.56</v>
      </c>
      <c r="G103" s="53">
        <f t="shared" si="15"/>
        <v>541349.44</v>
      </c>
      <c r="H103" s="54">
        <f t="shared" si="15"/>
        <v>208744.56</v>
      </c>
      <c r="I103" s="51">
        <f t="shared" si="15"/>
        <v>49000</v>
      </c>
      <c r="J103" s="54">
        <f t="shared" si="15"/>
        <v>106270.32</v>
      </c>
      <c r="K103" s="55">
        <f t="shared" si="15"/>
        <v>49000.68</v>
      </c>
      <c r="L103" s="53">
        <f t="shared" si="15"/>
        <v>1010231.88</v>
      </c>
      <c r="M103" s="53">
        <f t="shared" si="15"/>
        <v>541349.44</v>
      </c>
      <c r="N103" s="54">
        <f t="shared" si="15"/>
        <v>208744.56</v>
      </c>
    </row>
    <row r="104" spans="1:14" ht="12.75" customHeight="1">
      <c r="A104" s="56" t="s">
        <v>107</v>
      </c>
      <c r="B104" s="21"/>
      <c r="C104" s="22"/>
      <c r="D104" s="23"/>
      <c r="E104" s="22"/>
      <c r="F104" s="24"/>
      <c r="G104" s="24"/>
      <c r="H104" s="23"/>
      <c r="I104" s="22"/>
      <c r="J104" s="23"/>
      <c r="K104" s="37"/>
      <c r="L104" s="24"/>
      <c r="M104" s="24"/>
      <c r="N104" s="23"/>
    </row>
    <row r="105" spans="1:14" ht="12.75" customHeight="1">
      <c r="A105" s="60" t="s">
        <v>108</v>
      </c>
      <c r="B105" s="26">
        <v>0</v>
      </c>
      <c r="C105" s="27">
        <v>0</v>
      </c>
      <c r="D105" s="28">
        <v>0</v>
      </c>
      <c r="E105" s="27">
        <v>0</v>
      </c>
      <c r="F105" s="29">
        <v>164432.75</v>
      </c>
      <c r="G105" s="29">
        <v>93273.67</v>
      </c>
      <c r="H105" s="28">
        <v>36477.78</v>
      </c>
      <c r="I105" s="27">
        <v>0</v>
      </c>
      <c r="J105" s="28">
        <v>0</v>
      </c>
      <c r="K105" s="42">
        <v>0</v>
      </c>
      <c r="L105" s="29">
        <v>164432.75</v>
      </c>
      <c r="M105" s="29">
        <v>93273.67</v>
      </c>
      <c r="N105" s="28">
        <v>36477.78</v>
      </c>
    </row>
    <row r="106" spans="1:14" ht="12.75" customHeight="1">
      <c r="A106" s="60" t="s">
        <v>109</v>
      </c>
      <c r="B106" s="26">
        <v>19195.86</v>
      </c>
      <c r="C106" s="27">
        <v>19195.86</v>
      </c>
      <c r="D106" s="28">
        <v>0</v>
      </c>
      <c r="E106" s="27">
        <v>2000</v>
      </c>
      <c r="F106" s="29">
        <v>203686.64</v>
      </c>
      <c r="G106" s="29">
        <v>0</v>
      </c>
      <c r="H106" s="28">
        <v>61521.42</v>
      </c>
      <c r="I106" s="66">
        <v>8000</v>
      </c>
      <c r="J106" s="28">
        <v>11195.86</v>
      </c>
      <c r="K106" s="42">
        <v>10000</v>
      </c>
      <c r="L106" s="29">
        <v>214882.5</v>
      </c>
      <c r="M106" s="29">
        <v>0</v>
      </c>
      <c r="N106" s="28">
        <v>61521.42</v>
      </c>
    </row>
    <row r="107" spans="1:14" s="46" customFormat="1" ht="12.75" customHeight="1" thickBot="1">
      <c r="A107" s="58" t="s">
        <v>110</v>
      </c>
      <c r="B107" s="31">
        <f aca="true" t="shared" si="16" ref="B107:H107">SUM(B105:B106)</f>
        <v>19195.86</v>
      </c>
      <c r="C107" s="32">
        <f t="shared" si="16"/>
        <v>19195.86</v>
      </c>
      <c r="D107" s="33">
        <f t="shared" si="16"/>
        <v>0</v>
      </c>
      <c r="E107" s="32">
        <f t="shared" si="16"/>
        <v>2000</v>
      </c>
      <c r="F107" s="34">
        <f t="shared" si="16"/>
        <v>368119.39</v>
      </c>
      <c r="G107" s="34">
        <f t="shared" si="16"/>
        <v>93273.67</v>
      </c>
      <c r="H107" s="33">
        <f t="shared" si="16"/>
        <v>97999.2</v>
      </c>
      <c r="I107" s="32">
        <f aca="true" t="shared" si="17" ref="I107:N107">SUM(I105:I106)</f>
        <v>8000</v>
      </c>
      <c r="J107" s="33">
        <f t="shared" si="17"/>
        <v>11195.86</v>
      </c>
      <c r="K107" s="45">
        <f t="shared" si="17"/>
        <v>10000</v>
      </c>
      <c r="L107" s="34">
        <f t="shared" si="17"/>
        <v>379315.25</v>
      </c>
      <c r="M107" s="34">
        <f t="shared" si="17"/>
        <v>93273.67</v>
      </c>
      <c r="N107" s="33">
        <f t="shared" si="17"/>
        <v>97999.2</v>
      </c>
    </row>
    <row r="108" spans="1:14" s="48" customFormat="1" ht="12.75" customHeight="1">
      <c r="A108" s="56" t="s">
        <v>111</v>
      </c>
      <c r="B108" s="21"/>
      <c r="C108" s="22"/>
      <c r="D108" s="23"/>
      <c r="E108" s="22"/>
      <c r="F108" s="24"/>
      <c r="G108" s="24"/>
      <c r="H108" s="23"/>
      <c r="I108" s="22"/>
      <c r="J108" s="23"/>
      <c r="K108" s="37"/>
      <c r="L108" s="24"/>
      <c r="M108" s="24"/>
      <c r="N108" s="23"/>
    </row>
    <row r="109" spans="1:14" s="48" customFormat="1" ht="12.75" customHeight="1">
      <c r="A109" s="67" t="s">
        <v>112</v>
      </c>
      <c r="B109" s="26">
        <f>C109+D109</f>
        <v>8039.27</v>
      </c>
      <c r="C109" s="27">
        <v>8039.27</v>
      </c>
      <c r="D109" s="28">
        <v>0</v>
      </c>
      <c r="E109" s="27">
        <v>555</v>
      </c>
      <c r="F109" s="29">
        <v>65621.14</v>
      </c>
      <c r="G109" s="29">
        <v>178999.4</v>
      </c>
      <c r="H109" s="28">
        <v>103676.31</v>
      </c>
      <c r="I109" s="27">
        <v>1527</v>
      </c>
      <c r="J109" s="28">
        <v>6512.27</v>
      </c>
      <c r="K109" s="42">
        <f>E109+I109</f>
        <v>2082</v>
      </c>
      <c r="L109" s="29">
        <f>F109+J109</f>
        <v>72133.41</v>
      </c>
      <c r="M109" s="29">
        <f>G109</f>
        <v>178999.4</v>
      </c>
      <c r="N109" s="28">
        <f>H109</f>
        <v>103676.31</v>
      </c>
    </row>
    <row r="110" spans="1:14" s="48" customFormat="1" ht="12.75" customHeight="1">
      <c r="A110" s="25" t="s">
        <v>113</v>
      </c>
      <c r="B110" s="26">
        <f aca="true" t="shared" si="18" ref="B110:B115">C110+D110</f>
        <v>187302.99</v>
      </c>
      <c r="C110" s="27">
        <v>187302.99</v>
      </c>
      <c r="D110" s="28">
        <v>0</v>
      </c>
      <c r="E110" s="27">
        <v>46325</v>
      </c>
      <c r="F110" s="29">
        <v>132433.81</v>
      </c>
      <c r="G110" s="29">
        <v>65361</v>
      </c>
      <c r="H110" s="28">
        <v>192676.8</v>
      </c>
      <c r="I110" s="27">
        <v>9400</v>
      </c>
      <c r="J110" s="28">
        <v>177902.99</v>
      </c>
      <c r="K110" s="42">
        <f aca="true" t="shared" si="19" ref="K110:L115">E110+I110</f>
        <v>55725</v>
      </c>
      <c r="L110" s="29">
        <f t="shared" si="19"/>
        <v>310336.8</v>
      </c>
      <c r="M110" s="29">
        <f aca="true" t="shared" si="20" ref="M110:N115">G110</f>
        <v>65361</v>
      </c>
      <c r="N110" s="28">
        <f t="shared" si="20"/>
        <v>192676.8</v>
      </c>
    </row>
    <row r="111" spans="1:14" s="48" customFormat="1" ht="12.75" customHeight="1">
      <c r="A111" s="25" t="s">
        <v>114</v>
      </c>
      <c r="B111" s="26">
        <f t="shared" si="18"/>
        <v>248745.02</v>
      </c>
      <c r="C111" s="27">
        <v>248745.02</v>
      </c>
      <c r="D111" s="28">
        <v>0</v>
      </c>
      <c r="E111" s="27">
        <v>22000</v>
      </c>
      <c r="F111" s="29">
        <v>158377.61</v>
      </c>
      <c r="G111" s="29">
        <v>47424.27</v>
      </c>
      <c r="H111" s="28">
        <v>125487.06</v>
      </c>
      <c r="I111" s="27">
        <v>10000</v>
      </c>
      <c r="J111" s="28">
        <v>238745.02</v>
      </c>
      <c r="K111" s="42">
        <f t="shared" si="19"/>
        <v>32000</v>
      </c>
      <c r="L111" s="29">
        <f t="shared" si="19"/>
        <v>397122.63</v>
      </c>
      <c r="M111" s="29">
        <f t="shared" si="20"/>
        <v>47424.27</v>
      </c>
      <c r="N111" s="28">
        <f t="shared" si="20"/>
        <v>125487.06</v>
      </c>
    </row>
    <row r="112" spans="1:14" s="48" customFormat="1" ht="12.75" customHeight="1">
      <c r="A112" s="25" t="s">
        <v>115</v>
      </c>
      <c r="B112" s="26">
        <f t="shared" si="18"/>
        <v>0</v>
      </c>
      <c r="C112" s="27">
        <v>0</v>
      </c>
      <c r="D112" s="28">
        <v>0</v>
      </c>
      <c r="E112" s="27">
        <v>30</v>
      </c>
      <c r="F112" s="29">
        <v>46.42</v>
      </c>
      <c r="G112" s="29">
        <v>7936</v>
      </c>
      <c r="H112" s="28">
        <v>70274.47</v>
      </c>
      <c r="I112" s="27">
        <v>0</v>
      </c>
      <c r="J112" s="28">
        <v>0</v>
      </c>
      <c r="K112" s="42">
        <f t="shared" si="19"/>
        <v>30</v>
      </c>
      <c r="L112" s="29">
        <f t="shared" si="19"/>
        <v>46.42</v>
      </c>
      <c r="M112" s="29">
        <f t="shared" si="20"/>
        <v>7936</v>
      </c>
      <c r="N112" s="28">
        <f t="shared" si="20"/>
        <v>70274.47</v>
      </c>
    </row>
    <row r="113" spans="1:14" s="48" customFormat="1" ht="12.75" customHeight="1">
      <c r="A113" s="25" t="s">
        <v>116</v>
      </c>
      <c r="B113" s="26">
        <f t="shared" si="18"/>
        <v>0</v>
      </c>
      <c r="C113" s="27">
        <v>0</v>
      </c>
      <c r="D113" s="28">
        <v>0</v>
      </c>
      <c r="E113" s="27">
        <v>12300</v>
      </c>
      <c r="F113" s="29">
        <v>20517.76</v>
      </c>
      <c r="G113" s="29">
        <v>0</v>
      </c>
      <c r="H113" s="28">
        <v>22041.77</v>
      </c>
      <c r="I113" s="27">
        <v>0</v>
      </c>
      <c r="J113" s="28">
        <v>0</v>
      </c>
      <c r="K113" s="42">
        <f t="shared" si="19"/>
        <v>12300</v>
      </c>
      <c r="L113" s="29">
        <f t="shared" si="19"/>
        <v>20517.76</v>
      </c>
      <c r="M113" s="29">
        <f t="shared" si="20"/>
        <v>0</v>
      </c>
      <c r="N113" s="28">
        <f t="shared" si="20"/>
        <v>22041.77</v>
      </c>
    </row>
    <row r="114" spans="1:14" s="48" customFormat="1" ht="12.75" customHeight="1">
      <c r="A114" s="25" t="s">
        <v>117</v>
      </c>
      <c r="B114" s="26">
        <f t="shared" si="18"/>
        <v>0</v>
      </c>
      <c r="C114" s="27">
        <v>0</v>
      </c>
      <c r="D114" s="28">
        <v>0</v>
      </c>
      <c r="E114" s="27">
        <v>42000</v>
      </c>
      <c r="F114" s="29">
        <v>29000</v>
      </c>
      <c r="G114" s="29">
        <v>44013.91</v>
      </c>
      <c r="H114" s="28">
        <v>65080.29</v>
      </c>
      <c r="I114" s="27">
        <v>0</v>
      </c>
      <c r="J114" s="28">
        <v>0</v>
      </c>
      <c r="K114" s="42">
        <f t="shared" si="19"/>
        <v>42000</v>
      </c>
      <c r="L114" s="29">
        <f t="shared" si="19"/>
        <v>29000</v>
      </c>
      <c r="M114" s="29">
        <f t="shared" si="20"/>
        <v>44013.91</v>
      </c>
      <c r="N114" s="28">
        <f t="shared" si="20"/>
        <v>65080.29</v>
      </c>
    </row>
    <row r="115" spans="1:14" s="48" customFormat="1" ht="12.75" customHeight="1">
      <c r="A115" s="25" t="s">
        <v>118</v>
      </c>
      <c r="B115" s="26">
        <f t="shared" si="18"/>
        <v>0</v>
      </c>
      <c r="C115" s="27">
        <v>0</v>
      </c>
      <c r="D115" s="28">
        <v>0</v>
      </c>
      <c r="E115" s="27">
        <v>0</v>
      </c>
      <c r="F115" s="29">
        <v>57103.39</v>
      </c>
      <c r="G115" s="29">
        <v>21637.29</v>
      </c>
      <c r="H115" s="28">
        <v>66195.8</v>
      </c>
      <c r="I115" s="27">
        <v>0</v>
      </c>
      <c r="J115" s="28">
        <v>0</v>
      </c>
      <c r="K115" s="42">
        <f t="shared" si="19"/>
        <v>0</v>
      </c>
      <c r="L115" s="29">
        <f t="shared" si="19"/>
        <v>57103.39</v>
      </c>
      <c r="M115" s="29">
        <f t="shared" si="20"/>
        <v>21637.29</v>
      </c>
      <c r="N115" s="28">
        <f t="shared" si="20"/>
        <v>66195.8</v>
      </c>
    </row>
    <row r="116" spans="1:14" s="69" customFormat="1" ht="12.75" customHeight="1" thickBot="1">
      <c r="A116" s="58" t="s">
        <v>119</v>
      </c>
      <c r="B116" s="31">
        <f>SUM(B109:B115)</f>
        <v>444087.27999999997</v>
      </c>
      <c r="C116" s="31">
        <f aca="true" t="shared" si="21" ref="C116:N116">SUM(C109:C115)</f>
        <v>444087.27999999997</v>
      </c>
      <c r="D116" s="31">
        <f t="shared" si="21"/>
        <v>0</v>
      </c>
      <c r="E116" s="31">
        <f t="shared" si="21"/>
        <v>123210</v>
      </c>
      <c r="F116" s="31">
        <f t="shared" si="21"/>
        <v>463100.13</v>
      </c>
      <c r="G116" s="68">
        <f t="shared" si="21"/>
        <v>365371.86999999994</v>
      </c>
      <c r="H116" s="68">
        <f t="shared" si="21"/>
        <v>645432.5000000001</v>
      </c>
      <c r="I116" s="68">
        <f t="shared" si="21"/>
        <v>20927</v>
      </c>
      <c r="J116" s="68">
        <f t="shared" si="21"/>
        <v>423160.27999999997</v>
      </c>
      <c r="K116" s="68">
        <f t="shared" si="21"/>
        <v>144137</v>
      </c>
      <c r="L116" s="68">
        <f t="shared" si="21"/>
        <v>886260.41</v>
      </c>
      <c r="M116" s="68">
        <f t="shared" si="21"/>
        <v>365371.86999999994</v>
      </c>
      <c r="N116" s="68">
        <f t="shared" si="21"/>
        <v>645432.5000000001</v>
      </c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 thickBot="1"/>
    <row r="127" spans="1:14" s="9" customFormat="1" ht="15" customHeight="1">
      <c r="A127" s="8"/>
      <c r="B127" s="88" t="s">
        <v>4</v>
      </c>
      <c r="C127" s="90" t="s">
        <v>5</v>
      </c>
      <c r="D127" s="91"/>
      <c r="E127" s="82" t="s">
        <v>6</v>
      </c>
      <c r="F127" s="82"/>
      <c r="G127" s="82"/>
      <c r="H127" s="83"/>
      <c r="I127" s="92" t="s">
        <v>7</v>
      </c>
      <c r="J127" s="93"/>
      <c r="K127" s="82" t="s">
        <v>8</v>
      </c>
      <c r="L127" s="82"/>
      <c r="M127" s="82"/>
      <c r="N127" s="83"/>
    </row>
    <row r="128" spans="1:14" s="9" customFormat="1" ht="12.75" customHeight="1">
      <c r="A128" s="10" t="s">
        <v>9</v>
      </c>
      <c r="B128" s="89"/>
      <c r="C128" s="84" t="s">
        <v>10</v>
      </c>
      <c r="D128" s="86" t="s">
        <v>11</v>
      </c>
      <c r="E128" s="11" t="s">
        <v>12</v>
      </c>
      <c r="F128" s="12" t="s">
        <v>13</v>
      </c>
      <c r="G128" s="13" t="s">
        <v>14</v>
      </c>
      <c r="H128" s="14" t="s">
        <v>15</v>
      </c>
      <c r="I128" s="12" t="s">
        <v>13</v>
      </c>
      <c r="J128" s="14" t="s">
        <v>16</v>
      </c>
      <c r="K128" s="11" t="s">
        <v>12</v>
      </c>
      <c r="L128" s="12" t="s">
        <v>13</v>
      </c>
      <c r="M128" s="13" t="s">
        <v>14</v>
      </c>
      <c r="N128" s="14" t="s">
        <v>15</v>
      </c>
    </row>
    <row r="129" spans="1:14" s="9" customFormat="1" ht="12.75" customHeight="1" thickBot="1">
      <c r="A129" s="15"/>
      <c r="B129" s="89"/>
      <c r="C129" s="85"/>
      <c r="D129" s="87"/>
      <c r="E129" s="16" t="s">
        <v>17</v>
      </c>
      <c r="F129" s="17" t="s">
        <v>16</v>
      </c>
      <c r="G129" s="18" t="s">
        <v>13</v>
      </c>
      <c r="H129" s="19"/>
      <c r="I129" s="17" t="s">
        <v>17</v>
      </c>
      <c r="J129" s="19" t="s">
        <v>13</v>
      </c>
      <c r="K129" s="16" t="s">
        <v>17</v>
      </c>
      <c r="L129" s="17" t="s">
        <v>16</v>
      </c>
      <c r="M129" s="18" t="s">
        <v>13</v>
      </c>
      <c r="N129" s="19"/>
    </row>
    <row r="130" spans="1:14" s="48" customFormat="1" ht="12.75" customHeight="1">
      <c r="A130" s="56" t="s">
        <v>120</v>
      </c>
      <c r="B130" s="21"/>
      <c r="C130" s="22"/>
      <c r="D130" s="23"/>
      <c r="E130" s="22"/>
      <c r="F130" s="24"/>
      <c r="G130" s="24"/>
      <c r="H130" s="23"/>
      <c r="I130" s="22"/>
      <c r="J130" s="23"/>
      <c r="K130" s="37"/>
      <c r="L130" s="24"/>
      <c r="M130" s="24"/>
      <c r="N130" s="23"/>
    </row>
    <row r="131" spans="1:14" s="48" customFormat="1" ht="12.75" customHeight="1">
      <c r="A131" s="67" t="s">
        <v>121</v>
      </c>
      <c r="B131" s="26">
        <f aca="true" t="shared" si="22" ref="B131:B138">C131+D131</f>
        <v>80751.67</v>
      </c>
      <c r="C131" s="27">
        <v>17818.97</v>
      </c>
      <c r="D131" s="28">
        <v>62932.7</v>
      </c>
      <c r="E131" s="27">
        <v>56</v>
      </c>
      <c r="F131" s="29">
        <v>31.52</v>
      </c>
      <c r="G131" s="29">
        <v>295229.36</v>
      </c>
      <c r="H131" s="28">
        <v>54057.85</v>
      </c>
      <c r="I131" s="27">
        <v>16150</v>
      </c>
      <c r="J131" s="28">
        <v>64601.67</v>
      </c>
      <c r="K131" s="42">
        <f aca="true" t="shared" si="23" ref="K131:L138">E131+I131</f>
        <v>16206</v>
      </c>
      <c r="L131" s="29">
        <f t="shared" si="23"/>
        <v>64633.189999999995</v>
      </c>
      <c r="M131" s="29">
        <f aca="true" t="shared" si="24" ref="M131:N138">G131</f>
        <v>295229.36</v>
      </c>
      <c r="N131" s="28">
        <f t="shared" si="24"/>
        <v>54057.85</v>
      </c>
    </row>
    <row r="132" spans="1:14" s="48" customFormat="1" ht="12.75" customHeight="1">
      <c r="A132" s="25" t="s">
        <v>122</v>
      </c>
      <c r="B132" s="26">
        <f t="shared" si="22"/>
        <v>82304.26999999999</v>
      </c>
      <c r="C132" s="27">
        <v>32156.68</v>
      </c>
      <c r="D132" s="28">
        <v>50147.59</v>
      </c>
      <c r="E132" s="27">
        <v>0</v>
      </c>
      <c r="F132" s="29">
        <v>152452.62</v>
      </c>
      <c r="G132" s="29">
        <v>52039.3</v>
      </c>
      <c r="H132" s="28">
        <v>163845</v>
      </c>
      <c r="I132" s="27">
        <v>30000</v>
      </c>
      <c r="J132" s="28">
        <v>52304.27</v>
      </c>
      <c r="K132" s="42">
        <f t="shared" si="23"/>
        <v>30000</v>
      </c>
      <c r="L132" s="29">
        <f t="shared" si="23"/>
        <v>204756.88999999998</v>
      </c>
      <c r="M132" s="29">
        <f t="shared" si="24"/>
        <v>52039.3</v>
      </c>
      <c r="N132" s="28">
        <f t="shared" si="24"/>
        <v>163845</v>
      </c>
    </row>
    <row r="133" spans="1:14" s="48" customFormat="1" ht="12.75" customHeight="1">
      <c r="A133" s="25" t="s">
        <v>123</v>
      </c>
      <c r="B133" s="26">
        <f t="shared" si="22"/>
        <v>139135.05</v>
      </c>
      <c r="C133" s="27">
        <v>113624.05</v>
      </c>
      <c r="D133" s="28">
        <v>25511</v>
      </c>
      <c r="E133" s="27">
        <v>62800</v>
      </c>
      <c r="F133" s="29">
        <v>244590.44</v>
      </c>
      <c r="G133" s="29">
        <v>207716</v>
      </c>
      <c r="H133" s="28">
        <v>45897.86</v>
      </c>
      <c r="I133" s="27">
        <v>110000</v>
      </c>
      <c r="J133" s="28">
        <v>29135.05</v>
      </c>
      <c r="K133" s="42">
        <f t="shared" si="23"/>
        <v>172800</v>
      </c>
      <c r="L133" s="29">
        <f t="shared" si="23"/>
        <v>273725.49</v>
      </c>
      <c r="M133" s="29">
        <f t="shared" si="24"/>
        <v>207716</v>
      </c>
      <c r="N133" s="28">
        <f t="shared" si="24"/>
        <v>45897.86</v>
      </c>
    </row>
    <row r="134" spans="1:14" s="48" customFormat="1" ht="12.75" customHeight="1">
      <c r="A134" s="25" t="s">
        <v>124</v>
      </c>
      <c r="B134" s="26">
        <f t="shared" si="22"/>
        <v>0</v>
      </c>
      <c r="C134" s="27">
        <v>0</v>
      </c>
      <c r="D134" s="28">
        <v>0</v>
      </c>
      <c r="E134" s="27">
        <v>0</v>
      </c>
      <c r="F134" s="29">
        <v>133492.15</v>
      </c>
      <c r="G134" s="29">
        <v>0</v>
      </c>
      <c r="H134" s="28">
        <v>11816.5</v>
      </c>
      <c r="I134" s="27">
        <v>0</v>
      </c>
      <c r="J134" s="28">
        <v>0</v>
      </c>
      <c r="K134" s="42">
        <f t="shared" si="23"/>
        <v>0</v>
      </c>
      <c r="L134" s="29">
        <f t="shared" si="23"/>
        <v>133492.15</v>
      </c>
      <c r="M134" s="29">
        <f t="shared" si="24"/>
        <v>0</v>
      </c>
      <c r="N134" s="28">
        <f t="shared" si="24"/>
        <v>11816.5</v>
      </c>
    </row>
    <row r="135" spans="1:14" s="48" customFormat="1" ht="12.75" customHeight="1">
      <c r="A135" s="25" t="s">
        <v>125</v>
      </c>
      <c r="B135" s="26">
        <f t="shared" si="22"/>
        <v>3650.24</v>
      </c>
      <c r="C135" s="27">
        <v>3650.24</v>
      </c>
      <c r="D135" s="28">
        <v>0</v>
      </c>
      <c r="E135" s="27">
        <v>2000</v>
      </c>
      <c r="F135" s="29">
        <v>31415.03</v>
      </c>
      <c r="G135" s="29">
        <v>415124.12</v>
      </c>
      <c r="H135" s="28">
        <v>90737.86</v>
      </c>
      <c r="I135" s="27">
        <v>1000</v>
      </c>
      <c r="J135" s="28">
        <v>2650.24</v>
      </c>
      <c r="K135" s="42">
        <f t="shared" si="23"/>
        <v>3000</v>
      </c>
      <c r="L135" s="29">
        <f t="shared" si="23"/>
        <v>34065.27</v>
      </c>
      <c r="M135" s="29">
        <f t="shared" si="24"/>
        <v>415124.12</v>
      </c>
      <c r="N135" s="28">
        <f t="shared" si="24"/>
        <v>90737.86</v>
      </c>
    </row>
    <row r="136" spans="1:14" s="48" customFormat="1" ht="12.75" customHeight="1">
      <c r="A136" s="25" t="s">
        <v>126</v>
      </c>
      <c r="B136" s="26">
        <f t="shared" si="22"/>
        <v>0</v>
      </c>
      <c r="C136" s="27">
        <v>0</v>
      </c>
      <c r="D136" s="28">
        <v>0</v>
      </c>
      <c r="E136" s="27">
        <v>0</v>
      </c>
      <c r="F136" s="29">
        <v>0</v>
      </c>
      <c r="G136" s="29">
        <v>110827.34</v>
      </c>
      <c r="H136" s="28">
        <v>47357.24</v>
      </c>
      <c r="I136" s="27">
        <v>0</v>
      </c>
      <c r="J136" s="28">
        <v>0</v>
      </c>
      <c r="K136" s="42">
        <f t="shared" si="23"/>
        <v>0</v>
      </c>
      <c r="L136" s="29">
        <f t="shared" si="23"/>
        <v>0</v>
      </c>
      <c r="M136" s="29">
        <f t="shared" si="24"/>
        <v>110827.34</v>
      </c>
      <c r="N136" s="28">
        <f t="shared" si="24"/>
        <v>47357.24</v>
      </c>
    </row>
    <row r="137" spans="1:14" s="48" customFormat="1" ht="12.75" customHeight="1">
      <c r="A137" s="25" t="s">
        <v>127</v>
      </c>
      <c r="B137" s="26">
        <f t="shared" si="22"/>
        <v>5984.63</v>
      </c>
      <c r="C137" s="27">
        <v>5984.63</v>
      </c>
      <c r="D137" s="28">
        <v>0</v>
      </c>
      <c r="E137" s="27">
        <v>10820</v>
      </c>
      <c r="F137" s="29">
        <v>9040.71</v>
      </c>
      <c r="G137" s="29">
        <v>196492.77</v>
      </c>
      <c r="H137" s="28">
        <v>37013.2</v>
      </c>
      <c r="I137" s="27">
        <v>1196</v>
      </c>
      <c r="J137" s="28">
        <v>4788.63</v>
      </c>
      <c r="K137" s="42">
        <f t="shared" si="23"/>
        <v>12016</v>
      </c>
      <c r="L137" s="29">
        <f t="shared" si="23"/>
        <v>13829.34</v>
      </c>
      <c r="M137" s="29">
        <f t="shared" si="24"/>
        <v>196492.77</v>
      </c>
      <c r="N137" s="28">
        <f t="shared" si="24"/>
        <v>37013.2</v>
      </c>
    </row>
    <row r="138" spans="1:14" s="48" customFormat="1" ht="12.75" customHeight="1">
      <c r="A138" s="25" t="s">
        <v>128</v>
      </c>
      <c r="B138" s="26">
        <f t="shared" si="22"/>
        <v>789037.81</v>
      </c>
      <c r="C138" s="27">
        <v>773585.39</v>
      </c>
      <c r="D138" s="28">
        <v>15452.42</v>
      </c>
      <c r="E138" s="27">
        <v>239829</v>
      </c>
      <c r="F138" s="29">
        <v>92969.37</v>
      </c>
      <c r="G138" s="29">
        <v>276984.44</v>
      </c>
      <c r="H138" s="28">
        <v>155937.3</v>
      </c>
      <c r="I138" s="27">
        <v>10000</v>
      </c>
      <c r="J138" s="28">
        <v>779037.81</v>
      </c>
      <c r="K138" s="42">
        <f t="shared" si="23"/>
        <v>249829</v>
      </c>
      <c r="L138" s="29">
        <f t="shared" si="23"/>
        <v>872007.18</v>
      </c>
      <c r="M138" s="29">
        <f t="shared" si="24"/>
        <v>276984.44</v>
      </c>
      <c r="N138" s="28">
        <f t="shared" si="24"/>
        <v>155937.3</v>
      </c>
    </row>
    <row r="139" spans="1:14" s="69" customFormat="1" ht="12.75" customHeight="1" thickBot="1">
      <c r="A139" s="58" t="s">
        <v>129</v>
      </c>
      <c r="B139" s="31">
        <f>SUM(B131:B138)</f>
        <v>1100863.67</v>
      </c>
      <c r="C139" s="31">
        <f aca="true" t="shared" si="25" ref="C139:N139">SUM(C131:C138)</f>
        <v>946819.96</v>
      </c>
      <c r="D139" s="31">
        <f t="shared" si="25"/>
        <v>154043.71</v>
      </c>
      <c r="E139" s="31">
        <f t="shared" si="25"/>
        <v>315505</v>
      </c>
      <c r="F139" s="31">
        <f t="shared" si="25"/>
        <v>663991.84</v>
      </c>
      <c r="G139" s="31">
        <f t="shared" si="25"/>
        <v>1554413.3299999998</v>
      </c>
      <c r="H139" s="31">
        <f t="shared" si="25"/>
        <v>606662.81</v>
      </c>
      <c r="I139" s="31">
        <f t="shared" si="25"/>
        <v>168346</v>
      </c>
      <c r="J139" s="31">
        <f t="shared" si="25"/>
        <v>932517.67</v>
      </c>
      <c r="K139" s="31">
        <f t="shared" si="25"/>
        <v>483851</v>
      </c>
      <c r="L139" s="31">
        <f t="shared" si="25"/>
        <v>1596509.51</v>
      </c>
      <c r="M139" s="31">
        <f t="shared" si="25"/>
        <v>1554413.3299999998</v>
      </c>
      <c r="N139" s="31">
        <f t="shared" si="25"/>
        <v>606662.81</v>
      </c>
    </row>
    <row r="140" spans="1:14" s="48" customFormat="1" ht="12.75" customHeight="1">
      <c r="A140" s="56" t="s">
        <v>130</v>
      </c>
      <c r="B140" s="21"/>
      <c r="C140" s="22"/>
      <c r="D140" s="23"/>
      <c r="E140" s="22"/>
      <c r="F140" s="24"/>
      <c r="G140" s="24"/>
      <c r="H140" s="23"/>
      <c r="I140" s="22"/>
      <c r="J140" s="23"/>
      <c r="K140" s="37"/>
      <c r="L140" s="24"/>
      <c r="M140" s="24"/>
      <c r="N140" s="23"/>
    </row>
    <row r="141" spans="1:14" s="48" customFormat="1" ht="12.75" customHeight="1">
      <c r="A141" s="60" t="s">
        <v>131</v>
      </c>
      <c r="B141" s="26">
        <v>2881.74</v>
      </c>
      <c r="C141" s="27">
        <v>2881.74</v>
      </c>
      <c r="D141" s="28">
        <v>0</v>
      </c>
      <c r="E141" s="27">
        <v>46500</v>
      </c>
      <c r="F141" s="29">
        <v>273066.14</v>
      </c>
      <c r="G141" s="29">
        <v>225438.6</v>
      </c>
      <c r="H141" s="28">
        <v>161715.6</v>
      </c>
      <c r="I141" s="27">
        <v>500</v>
      </c>
      <c r="J141" s="28">
        <v>2381.74</v>
      </c>
      <c r="K141" s="42">
        <v>47000</v>
      </c>
      <c r="L141" s="29">
        <v>275447.88</v>
      </c>
      <c r="M141" s="29">
        <v>225438.6</v>
      </c>
      <c r="N141" s="28">
        <v>161715.6</v>
      </c>
    </row>
    <row r="142" spans="1:14" s="48" customFormat="1" ht="12.75" customHeight="1">
      <c r="A142" s="60" t="s">
        <v>132</v>
      </c>
      <c r="B142" s="26">
        <v>7069.93</v>
      </c>
      <c r="C142" s="27">
        <v>7069.93</v>
      </c>
      <c r="D142" s="28">
        <v>0</v>
      </c>
      <c r="E142" s="27">
        <v>0</v>
      </c>
      <c r="F142" s="29">
        <v>28612.99</v>
      </c>
      <c r="G142" s="29">
        <v>243753.69</v>
      </c>
      <c r="H142" s="28">
        <v>190261.74</v>
      </c>
      <c r="I142" s="27">
        <v>1000</v>
      </c>
      <c r="J142" s="28">
        <v>6069.93</v>
      </c>
      <c r="K142" s="42">
        <v>1000</v>
      </c>
      <c r="L142" s="29">
        <v>34682.92</v>
      </c>
      <c r="M142" s="29">
        <v>243753.69</v>
      </c>
      <c r="N142" s="28">
        <v>190261.74</v>
      </c>
    </row>
    <row r="143" spans="1:14" s="48" customFormat="1" ht="12.75" customHeight="1">
      <c r="A143" s="60" t="s">
        <v>133</v>
      </c>
      <c r="B143" s="26">
        <v>30606.8</v>
      </c>
      <c r="C143" s="27">
        <v>30606.8</v>
      </c>
      <c r="D143" s="28">
        <v>0</v>
      </c>
      <c r="E143" s="27">
        <v>52000</v>
      </c>
      <c r="F143" s="29">
        <v>269507.23</v>
      </c>
      <c r="G143" s="29">
        <v>137861.85</v>
      </c>
      <c r="H143" s="28">
        <v>149667.85</v>
      </c>
      <c r="I143" s="27">
        <v>6000</v>
      </c>
      <c r="J143" s="28">
        <v>24606.8</v>
      </c>
      <c r="K143" s="42">
        <v>58000</v>
      </c>
      <c r="L143" s="29">
        <v>294114.03</v>
      </c>
      <c r="M143" s="29">
        <v>137861.85</v>
      </c>
      <c r="N143" s="28">
        <v>149667.85</v>
      </c>
    </row>
    <row r="144" spans="1:14" s="48" customFormat="1" ht="12.75" customHeight="1">
      <c r="A144" s="60" t="s">
        <v>134</v>
      </c>
      <c r="B144" s="26">
        <v>0</v>
      </c>
      <c r="C144" s="27">
        <v>0</v>
      </c>
      <c r="D144" s="28">
        <v>0</v>
      </c>
      <c r="E144" s="27">
        <v>5000</v>
      </c>
      <c r="F144" s="29">
        <v>30000</v>
      </c>
      <c r="G144" s="29">
        <v>91196.5</v>
      </c>
      <c r="H144" s="28">
        <v>48910.24</v>
      </c>
      <c r="I144" s="27">
        <v>0</v>
      </c>
      <c r="J144" s="28">
        <v>0</v>
      </c>
      <c r="K144" s="42">
        <v>5000</v>
      </c>
      <c r="L144" s="29">
        <v>30000</v>
      </c>
      <c r="M144" s="29">
        <v>91196.5</v>
      </c>
      <c r="N144" s="28">
        <v>48910.24</v>
      </c>
    </row>
    <row r="145" spans="1:14" s="48" customFormat="1" ht="12.75" customHeight="1">
      <c r="A145" s="60" t="s">
        <v>135</v>
      </c>
      <c r="B145" s="26">
        <v>82000</v>
      </c>
      <c r="C145" s="27">
        <v>82000</v>
      </c>
      <c r="D145" s="28">
        <v>0</v>
      </c>
      <c r="E145" s="27">
        <v>0</v>
      </c>
      <c r="F145" s="29">
        <v>101500</v>
      </c>
      <c r="G145" s="29">
        <v>116427.5</v>
      </c>
      <c r="H145" s="28">
        <v>247507.4</v>
      </c>
      <c r="I145" s="27">
        <v>2000</v>
      </c>
      <c r="J145" s="28">
        <v>80000</v>
      </c>
      <c r="K145" s="42">
        <v>2000</v>
      </c>
      <c r="L145" s="29">
        <v>181500</v>
      </c>
      <c r="M145" s="29">
        <v>116427.5</v>
      </c>
      <c r="N145" s="28">
        <v>247507.4</v>
      </c>
    </row>
    <row r="146" spans="1:14" s="48" customFormat="1" ht="12.75" customHeight="1">
      <c r="A146" s="60" t="s">
        <v>136</v>
      </c>
      <c r="B146" s="26">
        <v>0</v>
      </c>
      <c r="C146" s="27">
        <v>0</v>
      </c>
      <c r="D146" s="28">
        <v>0</v>
      </c>
      <c r="E146" s="27">
        <v>0</v>
      </c>
      <c r="F146" s="29">
        <v>219161.14</v>
      </c>
      <c r="G146" s="29">
        <v>501232.37</v>
      </c>
      <c r="H146" s="28">
        <v>83509.54</v>
      </c>
      <c r="I146" s="27">
        <v>0</v>
      </c>
      <c r="J146" s="28">
        <v>0</v>
      </c>
      <c r="K146" s="42">
        <v>0</v>
      </c>
      <c r="L146" s="29">
        <v>219161.14</v>
      </c>
      <c r="M146" s="29">
        <v>501232.37</v>
      </c>
      <c r="N146" s="28">
        <v>83509.54</v>
      </c>
    </row>
    <row r="147" spans="1:14" s="48" customFormat="1" ht="12.75" customHeight="1">
      <c r="A147" s="60" t="s">
        <v>137</v>
      </c>
      <c r="B147" s="26">
        <v>3446.51</v>
      </c>
      <c r="C147" s="27">
        <v>3446.51</v>
      </c>
      <c r="D147" s="28">
        <v>0</v>
      </c>
      <c r="E147" s="27">
        <v>2000</v>
      </c>
      <c r="F147" s="29">
        <v>106566.34</v>
      </c>
      <c r="G147" s="29">
        <v>256234.68</v>
      </c>
      <c r="H147" s="28">
        <v>66168.56</v>
      </c>
      <c r="I147" s="27">
        <v>400</v>
      </c>
      <c r="J147" s="28">
        <v>3046.51</v>
      </c>
      <c r="K147" s="42">
        <v>2400</v>
      </c>
      <c r="L147" s="29">
        <v>109612.85</v>
      </c>
      <c r="M147" s="29">
        <v>256234.68</v>
      </c>
      <c r="N147" s="28">
        <v>66168.56</v>
      </c>
    </row>
    <row r="148" spans="1:14" s="48" customFormat="1" ht="12.75" customHeight="1">
      <c r="A148" s="60" t="s">
        <v>138</v>
      </c>
      <c r="B148" s="26">
        <v>0</v>
      </c>
      <c r="C148" s="27">
        <v>0</v>
      </c>
      <c r="D148" s="28">
        <v>0</v>
      </c>
      <c r="E148" s="27">
        <v>0</v>
      </c>
      <c r="F148" s="29">
        <v>130174.13</v>
      </c>
      <c r="G148" s="29">
        <v>270189.81</v>
      </c>
      <c r="H148" s="28">
        <v>66154.06</v>
      </c>
      <c r="I148" s="27">
        <v>0</v>
      </c>
      <c r="J148" s="28">
        <v>0</v>
      </c>
      <c r="K148" s="42">
        <v>0</v>
      </c>
      <c r="L148" s="29">
        <v>130174.13</v>
      </c>
      <c r="M148" s="29">
        <v>270189.81</v>
      </c>
      <c r="N148" s="28">
        <v>66154.06</v>
      </c>
    </row>
    <row r="149" spans="1:14" s="48" customFormat="1" ht="12.75" customHeight="1">
      <c r="A149" s="60" t="s">
        <v>139</v>
      </c>
      <c r="B149" s="26">
        <v>14206.47</v>
      </c>
      <c r="C149" s="27">
        <v>14206.47</v>
      </c>
      <c r="D149" s="28">
        <v>0</v>
      </c>
      <c r="E149" s="27">
        <v>0</v>
      </c>
      <c r="F149" s="29">
        <v>257023.21</v>
      </c>
      <c r="G149" s="29">
        <v>48255.3</v>
      </c>
      <c r="H149" s="28">
        <v>57900.44</v>
      </c>
      <c r="I149" s="27">
        <v>10000</v>
      </c>
      <c r="J149" s="28">
        <v>4206.47</v>
      </c>
      <c r="K149" s="42">
        <v>10000</v>
      </c>
      <c r="L149" s="29">
        <v>261229.68</v>
      </c>
      <c r="M149" s="29">
        <v>48255.3</v>
      </c>
      <c r="N149" s="28">
        <v>57900.44</v>
      </c>
    </row>
    <row r="150" spans="1:14" s="48" customFormat="1" ht="12.75" customHeight="1" thickBot="1">
      <c r="A150" s="58" t="s">
        <v>140</v>
      </c>
      <c r="B150" s="50">
        <f aca="true" t="shared" si="26" ref="B150:N150">SUM(B141:B149)</f>
        <v>140211.44999999998</v>
      </c>
      <c r="C150" s="51">
        <f t="shared" si="26"/>
        <v>140211.44999999998</v>
      </c>
      <c r="D150" s="54">
        <f t="shared" si="26"/>
        <v>0</v>
      </c>
      <c r="E150" s="51">
        <f t="shared" si="26"/>
        <v>105500</v>
      </c>
      <c r="F150" s="53">
        <f t="shared" si="26"/>
        <v>1415611.18</v>
      </c>
      <c r="G150" s="53">
        <f t="shared" si="26"/>
        <v>1890590.3</v>
      </c>
      <c r="H150" s="54">
        <f t="shared" si="26"/>
        <v>1071795.43</v>
      </c>
      <c r="I150" s="51">
        <f t="shared" si="26"/>
        <v>19900</v>
      </c>
      <c r="J150" s="54">
        <f t="shared" si="26"/>
        <v>120311.45</v>
      </c>
      <c r="K150" s="55">
        <f t="shared" si="26"/>
        <v>125400</v>
      </c>
      <c r="L150" s="53">
        <f t="shared" si="26"/>
        <v>1535922.6300000001</v>
      </c>
      <c r="M150" s="53">
        <f t="shared" si="26"/>
        <v>1890590.3</v>
      </c>
      <c r="N150" s="54">
        <f t="shared" si="26"/>
        <v>1071795.43</v>
      </c>
    </row>
    <row r="151" spans="1:15" s="46" customFormat="1" ht="12.75" customHeight="1" thickBot="1">
      <c r="A151" s="70" t="s">
        <v>141</v>
      </c>
      <c r="B151" s="71">
        <v>16099315.119999997</v>
      </c>
      <c r="C151" s="72">
        <v>6238474.93</v>
      </c>
      <c r="D151" s="73">
        <v>9860840.190000001</v>
      </c>
      <c r="E151" s="72">
        <v>6921079.38</v>
      </c>
      <c r="F151" s="74">
        <v>26955368.74</v>
      </c>
      <c r="G151" s="74">
        <v>27708202.18000001</v>
      </c>
      <c r="H151" s="73">
        <v>18834237.36</v>
      </c>
      <c r="I151" s="72">
        <v>3168993.62</v>
      </c>
      <c r="J151" s="73">
        <v>12930321.5</v>
      </c>
      <c r="K151" s="75">
        <v>10090073</v>
      </c>
      <c r="L151" s="74">
        <v>39885690.24</v>
      </c>
      <c r="M151" s="74">
        <v>27708202.18000001</v>
      </c>
      <c r="N151" s="73">
        <v>18834237.36</v>
      </c>
      <c r="O151" s="81"/>
    </row>
    <row r="152" spans="2:14" ht="12.75" customHeight="1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</row>
    <row r="153" spans="2:14" ht="12.75" customHeight="1">
      <c r="B153" s="48"/>
      <c r="C153" s="48"/>
      <c r="D153" s="48"/>
      <c r="E153" s="76"/>
      <c r="F153" s="76"/>
      <c r="G153" s="48"/>
      <c r="H153" s="48"/>
      <c r="I153" s="76"/>
      <c r="J153" s="48"/>
      <c r="K153" s="48"/>
      <c r="L153" s="48"/>
      <c r="M153" s="48"/>
      <c r="N153" s="48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5.75" customHeight="1"/>
    <row r="178" ht="12.75" customHeight="1"/>
    <row r="179" ht="12.75" customHeight="1"/>
    <row r="180" ht="12.75" customHeight="1"/>
    <row r="181" ht="12.75" customHeight="1"/>
    <row r="182" s="77" customFormat="1" ht="12.75" customHeight="1"/>
    <row r="183" s="77" customFormat="1" ht="12.75" customHeight="1">
      <c r="E183" s="78"/>
    </row>
    <row r="184" s="77" customFormat="1" ht="12.75" customHeight="1"/>
    <row r="185" s="77" customFormat="1" ht="12.75" customHeight="1">
      <c r="E185" s="76"/>
    </row>
    <row r="186" s="77" customFormat="1" ht="12.75" customHeight="1"/>
    <row r="187" s="77" customFormat="1" ht="12.75" customHeight="1"/>
    <row r="188" s="77" customFormat="1" ht="12.75" customHeight="1"/>
    <row r="189" s="77" customFormat="1" ht="12.75" customHeight="1"/>
    <row r="190" s="77" customFormat="1" ht="12.75" customHeight="1"/>
    <row r="191" s="77" customFormat="1" ht="12.75" customHeight="1"/>
    <row r="192" s="77" customFormat="1" ht="12.75" customHeight="1"/>
    <row r="193" s="77" customFormat="1" ht="12.75" customHeight="1"/>
    <row r="194" s="77" customFormat="1" ht="12.75" customHeight="1"/>
    <row r="195" s="77" customFormat="1" ht="12.75" customHeight="1"/>
    <row r="196" s="77" customFormat="1" ht="12.75" customHeight="1"/>
    <row r="197" s="77" customFormat="1" ht="12.75" customHeight="1"/>
    <row r="198" s="77" customFormat="1" ht="12.75" customHeight="1"/>
    <row r="199" s="77" customFormat="1" ht="12.75" customHeight="1"/>
    <row r="200" s="77" customFormat="1" ht="12.75" customHeight="1"/>
    <row r="201" s="77" customFormat="1" ht="12.75" customHeight="1"/>
    <row r="202" s="77" customFormat="1" ht="12.75" customHeight="1"/>
    <row r="203" s="77" customFormat="1" ht="12.75" customHeight="1"/>
    <row r="204" s="77" customFormat="1" ht="12.75" customHeight="1"/>
    <row r="205" s="77" customFormat="1" ht="12.75" customHeight="1"/>
    <row r="206" s="77" customFormat="1" ht="12.75" customHeight="1"/>
    <row r="207" s="77" customFormat="1" ht="12.75" customHeight="1"/>
    <row r="208" s="77" customFormat="1" ht="12.75" customHeight="1"/>
    <row r="209" s="77" customFormat="1" ht="12.75" customHeight="1"/>
    <row r="210" s="77" customFormat="1" ht="12.75" customHeight="1"/>
  </sheetData>
  <mergeCells count="24">
    <mergeCell ref="K66:N66"/>
    <mergeCell ref="C67:C68"/>
    <mergeCell ref="D67:D68"/>
    <mergeCell ref="B66:B68"/>
    <mergeCell ref="C66:D66"/>
    <mergeCell ref="E66:H66"/>
    <mergeCell ref="I66:J66"/>
    <mergeCell ref="A1:D1"/>
    <mergeCell ref="M1:N1"/>
    <mergeCell ref="M2:N2"/>
    <mergeCell ref="B5:B7"/>
    <mergeCell ref="C5:D5"/>
    <mergeCell ref="E5:H5"/>
    <mergeCell ref="I5:J5"/>
    <mergeCell ref="K5:N5"/>
    <mergeCell ref="C6:C7"/>
    <mergeCell ref="D6:D7"/>
    <mergeCell ref="K127:N127"/>
    <mergeCell ref="C128:C129"/>
    <mergeCell ref="D128:D129"/>
    <mergeCell ref="B127:B129"/>
    <mergeCell ref="C127:D127"/>
    <mergeCell ref="E127:H127"/>
    <mergeCell ref="I127:J127"/>
  </mergeCells>
  <printOptions/>
  <pageMargins left="0.75" right="0.75" top="1" bottom="1" header="0.4921259845" footer="0.4921259845"/>
  <pageSetup horizontalDpi="600" verticalDpi="600" orientation="landscape" paperSize="9" scale="5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chrastova</cp:lastModifiedBy>
  <cp:lastPrinted>2008-03-07T09:25:48Z</cp:lastPrinted>
  <dcterms:created xsi:type="dcterms:W3CDTF">2008-03-06T09:25:03Z</dcterms:created>
  <dcterms:modified xsi:type="dcterms:W3CDTF">2008-03-13T07:15:40Z</dcterms:modified>
  <cp:category/>
  <cp:version/>
  <cp:contentType/>
  <cp:contentStatus/>
</cp:coreProperties>
</file>