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JI - návrh" sheetId="1" r:id="rId1"/>
    <sheet name="opravy" sheetId="2" r:id="rId2"/>
  </sheets>
  <definedNames>
    <definedName name="_xlnm.Print_Area" localSheetId="0">'JI - návrh'!$A$1:$M$164</definedName>
    <definedName name="_xlnm.Print_Area" localSheetId="1">'opravy'!$A$1:$E$22</definedName>
  </definedNames>
  <calcPr fullCalcOnLoad="1"/>
</workbook>
</file>

<file path=xl/sharedStrings.xml><?xml version="1.0" encoding="utf-8"?>
<sst xmlns="http://schemas.openxmlformats.org/spreadsheetml/2006/main" count="173" uniqueCount="144">
  <si>
    <t>Nemocnice Jihlava, příspěvková organizace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</si>
  <si>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</si>
  <si>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</si>
  <si>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</si>
  <si>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</si>
  <si>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</si>
  <si>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Příkazní smlouva              </t>
  </si>
  <si>
    <t>00052</t>
  </si>
  <si>
    <t xml:space="preserve">Kápitálové výdaje             </t>
  </si>
  <si>
    <t>00054</t>
  </si>
  <si>
    <t>Prodej movitého a nem. majetku</t>
  </si>
  <si>
    <t>00055</t>
  </si>
  <si>
    <t xml:space="preserve">Fond Vysočiny                 </t>
  </si>
  <si>
    <t>01131</t>
  </si>
  <si>
    <t xml:space="preserve">Převod nájemného do roku 2008 </t>
  </si>
  <si>
    <t xml:space="preserve">Převod kap. výd. do roku 2008 </t>
  </si>
  <si>
    <t xml:space="preserve">Dary                          </t>
  </si>
  <si>
    <t xml:space="preserve">Investiční fond - odpisy      </t>
  </si>
  <si>
    <t>99998</t>
  </si>
  <si>
    <t>Převed. prostředky a vl.zdroje</t>
  </si>
  <si>
    <t>Celkem bez prostředků z investičního fondu</t>
  </si>
  <si>
    <t>položka 6351</t>
  </si>
  <si>
    <t>Angiografický komplet (RTG)</t>
  </si>
  <si>
    <t>Automatická myčka endoskopů (TRN)</t>
  </si>
  <si>
    <t>Bronchoskop (TRN)</t>
  </si>
  <si>
    <t>Celon (ORL)</t>
  </si>
  <si>
    <t>Centrifuga chlazená (OKBMI)</t>
  </si>
  <si>
    <t>Digitalizace Fomei (RDG)</t>
  </si>
  <si>
    <t>Digitalizace Fomei - II.etapa</t>
  </si>
  <si>
    <t>Digitalizace Gamakamery (ONM)</t>
  </si>
  <si>
    <t>EKG (ODN)</t>
  </si>
  <si>
    <t>Endoskopická věž (COS)</t>
  </si>
  <si>
    <t>Fakoemulzifikátor (OPH)</t>
  </si>
  <si>
    <t>Fundus (OPH)</t>
  </si>
  <si>
    <t>Gamasonda pro lokální detekci (ONM)</t>
  </si>
  <si>
    <t>Harmonický skalpel (CHIR)</t>
  </si>
  <si>
    <t>Hemodialyzační přístroj (12ks)</t>
  </si>
  <si>
    <t>Hydraulický zvedák pro pacienta (INT)</t>
  </si>
  <si>
    <t>Hysteroresektoskop (GYN)</t>
  </si>
  <si>
    <t>Instrumentárium pro poranění ruky</t>
  </si>
  <si>
    <t>Izolátor na ředění cytostatik (L)</t>
  </si>
  <si>
    <t>Kamerový systém (po změně včetně UPS)</t>
  </si>
  <si>
    <t>Kardiograf (GYN)</t>
  </si>
  <si>
    <t>Klinický audiometr (ORL)</t>
  </si>
  <si>
    <t>Koagulační analyzátor</t>
  </si>
  <si>
    <t>Kolposkop (GYN)</t>
  </si>
  <si>
    <t>Kombinovaný terapeutický př.</t>
  </si>
  <si>
    <t>Křeslo pro kardiaky (ARO)</t>
  </si>
  <si>
    <t>Laminární box</t>
  </si>
  <si>
    <t>Lymfodrenáž (REH)</t>
  </si>
  <si>
    <t>Lůžko JIP 4 ks (NEU)</t>
  </si>
  <si>
    <t>Monitor vitálních funkcí 2 ks (GYN)</t>
  </si>
  <si>
    <t>Monitory (jednodenní chirurgie)</t>
  </si>
  <si>
    <t>Motodlaha - koleno 2 ks</t>
  </si>
  <si>
    <t>Motomed ODN</t>
  </si>
  <si>
    <t>Ohřívací systém (COS)</t>
  </si>
  <si>
    <t>Operační stůl (COS)</t>
  </si>
  <si>
    <t>Osobní vůz 2 ks</t>
  </si>
  <si>
    <t>Peněžní automat 3 ks</t>
  </si>
  <si>
    <t>Prohlížecí stanice 3 ks (COS)</t>
  </si>
  <si>
    <t>Propojení PACS s NIS</t>
  </si>
  <si>
    <t>Resuscitační lůžko s přís. 2 ks (ARO) změna na 1 ks</t>
  </si>
  <si>
    <t>Rezerva na nepředvídané havárie</t>
  </si>
  <si>
    <t>SPECT kamera (ONM)</t>
  </si>
  <si>
    <t>SQL server</t>
  </si>
  <si>
    <t>Sada zevních fixatérů (TRM)</t>
  </si>
  <si>
    <t>Server 3 ks + fiberchanel switch 8 ports (EN)</t>
  </si>
  <si>
    <t>Shaver (ORL)</t>
  </si>
  <si>
    <t>UPS na JIP (INT)</t>
  </si>
  <si>
    <t>UV zářič - plantopalmární</t>
  </si>
  <si>
    <t>Ultrazvuk (PED)</t>
  </si>
  <si>
    <t>Univerzální sklopná stěna (RDG)</t>
  </si>
  <si>
    <t>Unuator (LEK)</t>
  </si>
  <si>
    <t>Urodynamická jednotka (GYN)</t>
  </si>
  <si>
    <t>VAPR k artroskop. věži (ORT)</t>
  </si>
  <si>
    <t>Ventilátor 2 ks</t>
  </si>
  <si>
    <t>Videogastroskop (INT)</t>
  </si>
  <si>
    <t>Vrtačky (COS)</t>
  </si>
  <si>
    <t>Vybavení kardiochirurgie</t>
  </si>
  <si>
    <t>Výměna vybavení centrální kuchyně (PTN)</t>
  </si>
  <si>
    <t>Zařízení pro plasmakinetickou vporizaci (UROLOG)</t>
  </si>
  <si>
    <t>manažerský informační systém - doplatek (EN)</t>
  </si>
  <si>
    <t>CELKEM strojní investice - movitý majetek</t>
  </si>
  <si>
    <t>Nemovitý majetek</t>
  </si>
  <si>
    <t>Opatření z energetického auditu</t>
  </si>
  <si>
    <t>Rekonstrukce porodních sálů I.etapa (GYN)</t>
  </si>
  <si>
    <t>Stavební úpravy JIP  (INT) - kardio</t>
  </si>
  <si>
    <t>Vzduchotechnika (LÉK)</t>
  </si>
  <si>
    <t>CELKEM stavební investice - nemovitý majetek</t>
  </si>
  <si>
    <t>CELKEM INVESTICE</t>
  </si>
  <si>
    <t>RK-36-2007-xx, př. 1</t>
  </si>
  <si>
    <t>Rozpočtová změna</t>
  </si>
  <si>
    <t>položka</t>
  </si>
  <si>
    <t>UZ</t>
  </si>
  <si>
    <t>schválený rozpočet</t>
  </si>
  <si>
    <t>návrh na změnu</t>
  </si>
  <si>
    <t>rozpočet po změně</t>
  </si>
  <si>
    <t>Celkem nájemné</t>
  </si>
  <si>
    <t>Rozpočtová změna kardiologie</t>
  </si>
  <si>
    <t>investice strojní</t>
  </si>
  <si>
    <t>Investice stavební</t>
  </si>
  <si>
    <t>plán</t>
  </si>
  <si>
    <t>Skutečnost</t>
  </si>
  <si>
    <t>v Kč</t>
  </si>
  <si>
    <t>Zbývá dočerpat - žádost o převod do roku 2008</t>
  </si>
  <si>
    <t>II. Kardiologie</t>
  </si>
  <si>
    <t>III. Rozpočtové opatření</t>
  </si>
  <si>
    <t>řešení dotace z nájemného</t>
  </si>
  <si>
    <t>řešení dotace účelové - kardiologie</t>
  </si>
  <si>
    <t>v tis. Kč</t>
  </si>
  <si>
    <t>Plán oprav  dlouhodobého majetku  na rok 2007</t>
  </si>
  <si>
    <t>movitý majetek</t>
  </si>
  <si>
    <t>Plán oprav  dlouhodobého majetku na rok 2007</t>
  </si>
  <si>
    <t>nemovitý majetek</t>
  </si>
  <si>
    <t>Rezerva na nutné hvarijní stavy movitého majetku</t>
  </si>
  <si>
    <t>Rezerva na nutné hvarijní stavy nemovitého majetku</t>
  </si>
  <si>
    <t>Oprava CT (2x) (rentgenka)</t>
  </si>
  <si>
    <t>Rekonstrukce výtahů interna</t>
  </si>
  <si>
    <t>Výměna absolutních filtrů (PED JIP))</t>
  </si>
  <si>
    <t>Oprava ÚPS (dětské JIP,INT JIP)</t>
  </si>
  <si>
    <t>Smluvní servis zdravotnických přístrojů</t>
  </si>
  <si>
    <t>Oprava chladící jednotky (pavilon operačních sálů)</t>
  </si>
  <si>
    <t>Oprava Gamacamery</t>
  </si>
  <si>
    <t>Oprava vozovek</t>
  </si>
  <si>
    <t>Oprava skiaskopické stěny (rentgenka)</t>
  </si>
  <si>
    <t>Opravy nátěrů střešního pláště (INF,INTERNA)</t>
  </si>
  <si>
    <t>Oprava překládacích zařízení COS</t>
  </si>
  <si>
    <t>Oprava rozvodů VZT PAO</t>
  </si>
  <si>
    <t>Oprava rozvodů stlačeného vzduchu (COS)</t>
  </si>
  <si>
    <t>Oprava kondezačního potrubí (kotelna)</t>
  </si>
  <si>
    <t>Oprava mobilních C ramen (COS)</t>
  </si>
  <si>
    <t>Oprava nátěrů výtahů</t>
  </si>
  <si>
    <t>Oprava měření a regulace GYN-POR</t>
  </si>
  <si>
    <t>Oprava střešního pláště diagnostického pavilonu</t>
  </si>
  <si>
    <t>Oprava mrazícího zařízení (strav.)</t>
  </si>
  <si>
    <t>Oprava M+R (gynpor pavilon)</t>
  </si>
  <si>
    <t>Oprava dveří mrazíren OLVS (2x)</t>
  </si>
  <si>
    <t>Malířské práce</t>
  </si>
  <si>
    <t>Celkem</t>
  </si>
  <si>
    <t>počet stran: 3</t>
  </si>
  <si>
    <t>IV. Plán oprav Nemocnice Jihlava, příspěvkové organizace</t>
  </si>
  <si>
    <t>I. Návrh na změnu investičního plánu</t>
  </si>
  <si>
    <t>RK-36-2007-57, př. 1</t>
  </si>
  <si>
    <t>Počet stran: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</si>
</sst>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  <font>
      <b/>
      <sz val="10"/>
      <name val="Arial CE"/>
      <family val="2"/>
    </font>
    <font>
      <b/>
      <sz val="8"/>
      <color indexed="8"/>
      <name val="Arial CE"/>
      <family val="2"/>
    </font>
    <font>
      <b/>
      <sz val="8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4" fontId="3" fillId="2" borderId="21" xfId="0" applyNumberFormat="1" applyFont="1" applyFill="1" applyBorder="1" applyAlignment="1">
      <alignment vertical="center"/>
    </xf>
    <xf numFmtId="4" fontId="3" fillId="2" borderId="22" xfId="0" applyNumberFormat="1" applyFont="1" applyFill="1" applyBorder="1" applyAlignment="1">
      <alignment vertical="center"/>
    </xf>
    <xf numFmtId="4" fontId="3" fillId="2" borderId="23" xfId="0" applyNumberFormat="1" applyFont="1" applyFill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49" fontId="3" fillId="2" borderId="22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 quotePrefix="1">
      <alignment horizontal="center" vertical="center"/>
    </xf>
    <xf numFmtId="164" fontId="1" fillId="0" borderId="25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164" fontId="1" fillId="0" borderId="2" xfId="0" applyNumberFormat="1" applyFont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 quotePrefix="1">
      <alignment horizontal="center" vertical="center"/>
    </xf>
    <xf numFmtId="164" fontId="1" fillId="0" borderId="30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164" fontId="3" fillId="2" borderId="32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 horizontal="center" vertical="center"/>
    </xf>
    <xf numFmtId="3" fontId="1" fillId="4" borderId="0" xfId="0" applyNumberFormat="1" applyFont="1" applyFill="1" applyAlignment="1">
      <alignment horizontal="right" vertical="center"/>
    </xf>
    <xf numFmtId="3" fontId="1" fillId="3" borderId="33" xfId="0" applyNumberFormat="1" applyFont="1" applyFill="1" applyBorder="1" applyAlignment="1">
      <alignment/>
    </xf>
    <xf numFmtId="3" fontId="3" fillId="5" borderId="3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3" borderId="0" xfId="0" applyFont="1" applyFill="1" applyAlignment="1">
      <alignment horizontal="center" vertical="center" wrapText="1"/>
    </xf>
    <xf numFmtId="3" fontId="3" fillId="3" borderId="35" xfId="0" applyNumberFormat="1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3" fontId="3" fillId="3" borderId="36" xfId="0" applyNumberFormat="1" applyFont="1" applyFill="1" applyBorder="1" applyAlignment="1">
      <alignment vertical="center" wrapText="1"/>
    </xf>
    <xf numFmtId="3" fontId="3" fillId="3" borderId="35" xfId="0" applyNumberFormat="1" applyFont="1" applyFill="1" applyBorder="1" applyAlignment="1">
      <alignment horizontal="right" vertical="center" wrapText="1"/>
    </xf>
    <xf numFmtId="0" fontId="3" fillId="3" borderId="37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3" borderId="36" xfId="0" applyNumberFormat="1" applyFont="1" applyFill="1" applyBorder="1" applyAlignment="1">
      <alignment vertical="center" wrapText="1"/>
    </xf>
    <xf numFmtId="0" fontId="8" fillId="3" borderId="37" xfId="0" applyFont="1" applyFill="1" applyBorder="1" applyAlignment="1">
      <alignment vertical="center" wrapText="1"/>
    </xf>
    <xf numFmtId="3" fontId="8" fillId="3" borderId="36" xfId="0" applyNumberFormat="1" applyFont="1" applyFill="1" applyBorder="1" applyAlignment="1">
      <alignment vertical="center" wrapText="1"/>
    </xf>
    <xf numFmtId="0" fontId="3" fillId="3" borderId="38" xfId="0" applyFont="1" applyFill="1" applyBorder="1" applyAlignment="1">
      <alignment vertical="center" wrapText="1"/>
    </xf>
    <xf numFmtId="0" fontId="3" fillId="3" borderId="39" xfId="0" applyFont="1" applyFill="1" applyBorder="1" applyAlignment="1">
      <alignment vertical="center" wrapText="1"/>
    </xf>
    <xf numFmtId="0" fontId="8" fillId="3" borderId="40" xfId="0" applyFont="1" applyFill="1" applyBorder="1" applyAlignment="1">
      <alignment vertical="center" wrapText="1"/>
    </xf>
    <xf numFmtId="0" fontId="3" fillId="5" borderId="41" xfId="0" applyFont="1" applyFill="1" applyBorder="1" applyAlignment="1">
      <alignment/>
    </xf>
    <xf numFmtId="0" fontId="3" fillId="3" borderId="42" xfId="0" applyFont="1" applyFill="1" applyBorder="1" applyAlignment="1">
      <alignment vertical="center" wrapText="1"/>
    </xf>
    <xf numFmtId="0" fontId="3" fillId="3" borderId="43" xfId="0" applyFont="1" applyFill="1" applyBorder="1" applyAlignment="1">
      <alignment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/>
    </xf>
    <xf numFmtId="49" fontId="1" fillId="0" borderId="46" xfId="0" applyNumberFormat="1" applyFont="1" applyBorder="1" applyAlignment="1">
      <alignment vertical="center" wrapText="1"/>
    </xf>
    <xf numFmtId="4" fontId="1" fillId="0" borderId="26" xfId="0" applyNumberFormat="1" applyFont="1" applyBorder="1" applyAlignment="1">
      <alignment vertical="center"/>
    </xf>
    <xf numFmtId="0" fontId="3" fillId="2" borderId="46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left" vertical="center" wrapText="1"/>
    </xf>
    <xf numFmtId="4" fontId="3" fillId="0" borderId="26" xfId="0" applyNumberFormat="1" applyFont="1" applyBorder="1" applyAlignment="1">
      <alignment vertical="center"/>
    </xf>
    <xf numFmtId="0" fontId="1" fillId="0" borderId="46" xfId="0" applyFont="1" applyBorder="1" applyAlignment="1">
      <alignment horizontal="center" vertical="center" wrapText="1"/>
    </xf>
    <xf numFmtId="0" fontId="3" fillId="2" borderId="47" xfId="0" applyFont="1" applyFill="1" applyBorder="1" applyAlignment="1">
      <alignment vertical="center" wrapText="1"/>
    </xf>
    <xf numFmtId="4" fontId="3" fillId="2" borderId="27" xfId="0" applyNumberFormat="1" applyFont="1" applyFill="1" applyBorder="1" applyAlignment="1">
      <alignment vertical="center"/>
    </xf>
    <xf numFmtId="49" fontId="3" fillId="2" borderId="48" xfId="0" applyNumberFormat="1" applyFont="1" applyFill="1" applyBorder="1" applyAlignment="1">
      <alignment vertical="center" wrapText="1"/>
    </xf>
    <xf numFmtId="49" fontId="3" fillId="2" borderId="49" xfId="0" applyNumberFormat="1" applyFont="1" applyFill="1" applyBorder="1" applyAlignment="1">
      <alignment vertical="center" wrapText="1"/>
    </xf>
    <xf numFmtId="49" fontId="3" fillId="0" borderId="48" xfId="0" applyNumberFormat="1" applyFont="1" applyBorder="1" applyAlignment="1">
      <alignment vertical="center" wrapText="1"/>
    </xf>
    <xf numFmtId="49" fontId="3" fillId="0" borderId="50" xfId="0" applyNumberFormat="1" applyFont="1" applyBorder="1" applyAlignment="1">
      <alignment vertical="center" wrapText="1"/>
    </xf>
    <xf numFmtId="4" fontId="1" fillId="0" borderId="51" xfId="0" applyNumberFormat="1" applyFont="1" applyBorder="1" applyAlignment="1">
      <alignment vertical="center"/>
    </xf>
    <xf numFmtId="4" fontId="1" fillId="0" borderId="52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4" xfId="0" applyNumberFormat="1" applyFont="1" applyBorder="1" applyAlignment="1">
      <alignment vertical="center"/>
    </xf>
    <xf numFmtId="4" fontId="1" fillId="0" borderId="48" xfId="0" applyNumberFormat="1" applyFont="1" applyBorder="1" applyAlignment="1">
      <alignment vertical="center"/>
    </xf>
    <xf numFmtId="4" fontId="1" fillId="0" borderId="50" xfId="0" applyNumberFormat="1" applyFont="1" applyBorder="1" applyAlignment="1">
      <alignment vertical="center"/>
    </xf>
    <xf numFmtId="49" fontId="3" fillId="2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4" fontId="1" fillId="0" borderId="55" xfId="0" applyNumberFormat="1" applyFont="1" applyBorder="1" applyAlignment="1">
      <alignment vertical="center"/>
    </xf>
    <xf numFmtId="4" fontId="1" fillId="0" borderId="56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vertical="center"/>
    </xf>
    <xf numFmtId="4" fontId="3" fillId="0" borderId="50" xfId="0" applyNumberFormat="1" applyFont="1" applyBorder="1" applyAlignment="1">
      <alignment vertical="center"/>
    </xf>
    <xf numFmtId="49" fontId="3" fillId="0" borderId="57" xfId="0" applyNumberFormat="1" applyFont="1" applyBorder="1" applyAlignment="1">
      <alignment vertical="center" wrapText="1"/>
    </xf>
    <xf numFmtId="4" fontId="1" fillId="0" borderId="58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1" fillId="0" borderId="57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/>
    </xf>
    <xf numFmtId="49" fontId="3" fillId="0" borderId="59" xfId="0" applyNumberFormat="1" applyFont="1" applyBorder="1" applyAlignment="1">
      <alignment vertical="center" wrapText="1"/>
    </xf>
    <xf numFmtId="4" fontId="1" fillId="0" borderId="60" xfId="0" applyNumberFormat="1" applyFont="1" applyBorder="1" applyAlignment="1">
      <alignment vertical="center"/>
    </xf>
    <xf numFmtId="4" fontId="1" fillId="0" borderId="61" xfId="0" applyNumberFormat="1" applyFont="1" applyBorder="1" applyAlignment="1">
      <alignment vertical="center"/>
    </xf>
    <xf numFmtId="4" fontId="1" fillId="0" borderId="62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4" fontId="3" fillId="0" borderId="59" xfId="0" applyNumberFormat="1" applyFont="1" applyBorder="1" applyAlignment="1">
      <alignment vertical="center"/>
    </xf>
    <xf numFmtId="49" fontId="3" fillId="2" borderId="53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3" fillId="2" borderId="64" xfId="0" applyFont="1" applyFill="1" applyBorder="1" applyAlignment="1">
      <alignment vertical="center" wrapText="1"/>
    </xf>
    <xf numFmtId="0" fontId="6" fillId="2" borderId="65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0" fillId="0" borderId="66" xfId="0" applyBorder="1" applyAlignment="1">
      <alignment vertical="center" wrapText="1"/>
    </xf>
    <xf numFmtId="0" fontId="1" fillId="3" borderId="33" xfId="0" applyFont="1" applyFill="1" applyBorder="1" applyAlignment="1">
      <alignment horizontal="left"/>
    </xf>
    <xf numFmtId="3" fontId="3" fillId="5" borderId="67" xfId="0" applyNumberFormat="1" applyFont="1" applyFill="1" applyBorder="1" applyAlignment="1">
      <alignment horizontal="left" vertical="center" wrapText="1"/>
    </xf>
    <xf numFmtId="3" fontId="3" fillId="5" borderId="68" xfId="0" applyNumberFormat="1" applyFont="1" applyFill="1" applyBorder="1" applyAlignment="1">
      <alignment horizontal="left" vertical="center" wrapText="1"/>
    </xf>
    <xf numFmtId="3" fontId="3" fillId="5" borderId="34" xfId="0" applyNumberFormat="1" applyFont="1" applyFill="1" applyBorder="1" applyAlignment="1">
      <alignment horizontal="center" vertical="center" wrapText="1"/>
    </xf>
    <xf numFmtId="3" fontId="3" fillId="5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">
      <selection activeCell="K2" sqref="K2"/>
    </sheetView>
  </sheetViews>
  <sheetFormatPr defaultColWidth="9.00390625" defaultRowHeight="21.75" customHeight="1"/>
  <cols>
    <col min="1" max="1" width="27.00390625" style="34" customWidth="1"/>
    <col min="2" max="6" width="10.75390625" style="1" customWidth="1"/>
    <col min="7" max="8" width="9.625" style="1" hidden="1" customWidth="1"/>
    <col min="9" max="11" width="10.75390625" style="1" customWidth="1"/>
    <col min="12" max="12" width="10.75390625" style="1" hidden="1" customWidth="1"/>
    <col min="13" max="13" width="10.75390625" style="1" customWidth="1"/>
    <col min="14" max="22" width="9.125" style="1" customWidth="1"/>
    <col min="23" max="23" width="12.75390625" style="1" customWidth="1"/>
    <col min="24" max="16384" width="9.125" style="1" customWidth="1"/>
  </cols>
  <sheetData>
    <row r="1" spans="1:12" ht="21.75" customHeight="1">
      <c r="A1" s="2" t="s">
        <v>0</v>
      </c>
      <c r="K1" s="2" t="s">
        <v>142</v>
      </c>
      <c r="L1" s="2" t="s">
        <v>90</v>
      </c>
    </row>
    <row r="2" spans="1:12" ht="21.75" customHeight="1">
      <c r="A2" s="2" t="s">
        <v>141</v>
      </c>
      <c r="K2" s="2" t="s">
        <v>143</v>
      </c>
      <c r="L2" s="2" t="s">
        <v>139</v>
      </c>
    </row>
    <row r="3" spans="1:13" ht="21.75" customHeight="1" thickBot="1">
      <c r="A3" s="32"/>
      <c r="M3" s="82" t="s">
        <v>103</v>
      </c>
    </row>
    <row r="4" spans="1:13" ht="54" customHeight="1">
      <c r="A4" s="95" t="s">
        <v>1</v>
      </c>
      <c r="B4" s="105" t="s">
        <v>19</v>
      </c>
      <c r="C4" s="5" t="s">
        <v>2</v>
      </c>
      <c r="D4" s="3" t="s">
        <v>4</v>
      </c>
      <c r="E4" s="3" t="s">
        <v>6</v>
      </c>
      <c r="F4" s="3" t="s">
        <v>8</v>
      </c>
      <c r="G4" s="3" t="s">
        <v>10</v>
      </c>
      <c r="H4" s="3" t="s">
        <v>12</v>
      </c>
      <c r="I4" s="123" t="s">
        <v>14</v>
      </c>
      <c r="J4" s="123" t="s">
        <v>15</v>
      </c>
      <c r="K4" s="123" t="s">
        <v>16</v>
      </c>
      <c r="L4" s="9" t="s">
        <v>17</v>
      </c>
      <c r="M4" s="6" t="s">
        <v>20</v>
      </c>
    </row>
    <row r="5" spans="1:13" ht="21.75" customHeight="1" thickBot="1">
      <c r="A5" s="96"/>
      <c r="B5" s="106"/>
      <c r="C5" s="7" t="s">
        <v>3</v>
      </c>
      <c r="D5" s="4" t="s">
        <v>5</v>
      </c>
      <c r="E5" s="4" t="s">
        <v>7</v>
      </c>
      <c r="F5" s="4" t="s">
        <v>9</v>
      </c>
      <c r="G5" s="4" t="s">
        <v>11</v>
      </c>
      <c r="H5" s="4" t="s">
        <v>13</v>
      </c>
      <c r="I5" s="124"/>
      <c r="J5" s="124"/>
      <c r="K5" s="124"/>
      <c r="L5" s="10" t="s">
        <v>18</v>
      </c>
      <c r="M5" s="8" t="s">
        <v>21</v>
      </c>
    </row>
    <row r="6" spans="1:13" ht="10.5" customHeight="1">
      <c r="A6" s="97" t="s">
        <v>22</v>
      </c>
      <c r="B6" s="103">
        <v>11865000</v>
      </c>
      <c r="C6" s="99"/>
      <c r="D6" s="101"/>
      <c r="E6" s="101"/>
      <c r="F6" s="101"/>
      <c r="G6" s="101"/>
      <c r="H6" s="101"/>
      <c r="I6" s="101"/>
      <c r="J6" s="101"/>
      <c r="K6" s="101"/>
      <c r="L6" s="107"/>
      <c r="M6" s="109"/>
    </row>
    <row r="7" spans="1:13" ht="10.5" customHeight="1">
      <c r="A7" s="98"/>
      <c r="B7" s="104"/>
      <c r="C7" s="100"/>
      <c r="D7" s="102"/>
      <c r="E7" s="102"/>
      <c r="F7" s="102"/>
      <c r="G7" s="102"/>
      <c r="H7" s="102"/>
      <c r="I7" s="102"/>
      <c r="J7" s="102"/>
      <c r="K7" s="102"/>
      <c r="L7" s="108"/>
      <c r="M7" s="110"/>
    </row>
    <row r="8" spans="1:13" ht="10.5" customHeight="1">
      <c r="A8" s="111" t="s">
        <v>23</v>
      </c>
      <c r="B8" s="115"/>
      <c r="C8" s="112"/>
      <c r="D8" s="113">
        <v>0</v>
      </c>
      <c r="E8" s="113"/>
      <c r="F8" s="113"/>
      <c r="G8" s="113"/>
      <c r="H8" s="113"/>
      <c r="I8" s="113"/>
      <c r="J8" s="113"/>
      <c r="K8" s="113"/>
      <c r="L8" s="114"/>
      <c r="M8" s="116">
        <v>0</v>
      </c>
    </row>
    <row r="9" spans="1:13" ht="10.5" customHeight="1">
      <c r="A9" s="98"/>
      <c r="B9" s="104"/>
      <c r="C9" s="100"/>
      <c r="D9" s="102"/>
      <c r="E9" s="102"/>
      <c r="F9" s="102"/>
      <c r="G9" s="102"/>
      <c r="H9" s="102"/>
      <c r="I9" s="102"/>
      <c r="J9" s="102"/>
      <c r="K9" s="102"/>
      <c r="L9" s="108"/>
      <c r="M9" s="110"/>
    </row>
    <row r="10" spans="1:13" ht="10.5" customHeight="1">
      <c r="A10" s="111" t="s">
        <v>24</v>
      </c>
      <c r="B10" s="115">
        <v>1992945</v>
      </c>
      <c r="C10" s="112"/>
      <c r="D10" s="113"/>
      <c r="E10" s="113"/>
      <c r="F10" s="113"/>
      <c r="G10" s="113"/>
      <c r="H10" s="113"/>
      <c r="I10" s="113"/>
      <c r="J10" s="113"/>
      <c r="K10" s="113"/>
      <c r="L10" s="114"/>
      <c r="M10" s="116"/>
    </row>
    <row r="11" spans="1:13" ht="10.5" customHeight="1">
      <c r="A11" s="98"/>
      <c r="B11" s="104"/>
      <c r="C11" s="100"/>
      <c r="D11" s="102"/>
      <c r="E11" s="102"/>
      <c r="F11" s="102"/>
      <c r="G11" s="102"/>
      <c r="H11" s="102"/>
      <c r="I11" s="102"/>
      <c r="J11" s="102"/>
      <c r="K11" s="102"/>
      <c r="L11" s="108"/>
      <c r="M11" s="110"/>
    </row>
    <row r="12" spans="1:13" ht="10.5" customHeight="1">
      <c r="A12" s="111" t="s">
        <v>25</v>
      </c>
      <c r="B12" s="115"/>
      <c r="C12" s="112"/>
      <c r="D12" s="113">
        <v>313614</v>
      </c>
      <c r="E12" s="113"/>
      <c r="F12" s="113"/>
      <c r="G12" s="113"/>
      <c r="H12" s="113"/>
      <c r="I12" s="113"/>
      <c r="J12" s="113"/>
      <c r="K12" s="113"/>
      <c r="L12" s="114"/>
      <c r="M12" s="116">
        <v>313614</v>
      </c>
    </row>
    <row r="13" spans="1:13" ht="10.5" customHeight="1">
      <c r="A13" s="98"/>
      <c r="B13" s="104"/>
      <c r="C13" s="100"/>
      <c r="D13" s="102"/>
      <c r="E13" s="102"/>
      <c r="F13" s="102"/>
      <c r="G13" s="102"/>
      <c r="H13" s="102"/>
      <c r="I13" s="102"/>
      <c r="J13" s="102"/>
      <c r="K13" s="102"/>
      <c r="L13" s="108"/>
      <c r="M13" s="110"/>
    </row>
    <row r="14" spans="1:13" ht="10.5" customHeight="1">
      <c r="A14" s="111" t="s">
        <v>26</v>
      </c>
      <c r="B14" s="115"/>
      <c r="C14" s="112"/>
      <c r="D14" s="113">
        <v>162252</v>
      </c>
      <c r="E14" s="113"/>
      <c r="F14" s="113"/>
      <c r="G14" s="113"/>
      <c r="H14" s="113"/>
      <c r="I14" s="113"/>
      <c r="J14" s="113"/>
      <c r="K14" s="113"/>
      <c r="L14" s="114"/>
      <c r="M14" s="116">
        <v>162252</v>
      </c>
    </row>
    <row r="15" spans="1:13" ht="10.5" customHeight="1">
      <c r="A15" s="98"/>
      <c r="B15" s="104"/>
      <c r="C15" s="100"/>
      <c r="D15" s="102"/>
      <c r="E15" s="102"/>
      <c r="F15" s="102"/>
      <c r="G15" s="102"/>
      <c r="H15" s="102"/>
      <c r="I15" s="102"/>
      <c r="J15" s="102"/>
      <c r="K15" s="102"/>
      <c r="L15" s="108"/>
      <c r="M15" s="110"/>
    </row>
    <row r="16" spans="1:13" ht="10.5" customHeight="1">
      <c r="A16" s="111" t="s">
        <v>27</v>
      </c>
      <c r="B16" s="115">
        <v>944000</v>
      </c>
      <c r="C16" s="112"/>
      <c r="D16" s="113">
        <v>236000</v>
      </c>
      <c r="E16" s="113"/>
      <c r="F16" s="113"/>
      <c r="G16" s="113"/>
      <c r="H16" s="113"/>
      <c r="I16" s="113"/>
      <c r="J16" s="113"/>
      <c r="K16" s="113"/>
      <c r="L16" s="114"/>
      <c r="M16" s="116">
        <v>236000</v>
      </c>
    </row>
    <row r="17" spans="1:13" ht="10.5" customHeight="1">
      <c r="A17" s="98"/>
      <c r="B17" s="104"/>
      <c r="C17" s="100"/>
      <c r="D17" s="102"/>
      <c r="E17" s="102"/>
      <c r="F17" s="102"/>
      <c r="G17" s="102"/>
      <c r="H17" s="102"/>
      <c r="I17" s="102"/>
      <c r="J17" s="102"/>
      <c r="K17" s="102"/>
      <c r="L17" s="108"/>
      <c r="M17" s="110"/>
    </row>
    <row r="18" spans="1:13" ht="10.5" customHeight="1">
      <c r="A18" s="111" t="s">
        <v>28</v>
      </c>
      <c r="B18" s="115">
        <v>1450000</v>
      </c>
      <c r="C18" s="112"/>
      <c r="D18" s="113">
        <v>290000</v>
      </c>
      <c r="E18" s="113"/>
      <c r="F18" s="113"/>
      <c r="G18" s="113"/>
      <c r="H18" s="113"/>
      <c r="I18" s="113"/>
      <c r="J18" s="113"/>
      <c r="K18" s="113"/>
      <c r="L18" s="114"/>
      <c r="M18" s="116">
        <v>290000</v>
      </c>
    </row>
    <row r="19" spans="1:13" ht="10.5" customHeight="1">
      <c r="A19" s="98"/>
      <c r="B19" s="104"/>
      <c r="C19" s="100"/>
      <c r="D19" s="102"/>
      <c r="E19" s="102"/>
      <c r="F19" s="102"/>
      <c r="G19" s="102"/>
      <c r="H19" s="102"/>
      <c r="I19" s="102"/>
      <c r="J19" s="102"/>
      <c r="K19" s="102"/>
      <c r="L19" s="108"/>
      <c r="M19" s="110"/>
    </row>
    <row r="20" spans="1:13" ht="10.5" customHeight="1">
      <c r="A20" s="111" t="s">
        <v>29</v>
      </c>
      <c r="B20" s="115">
        <v>71400</v>
      </c>
      <c r="C20" s="112"/>
      <c r="D20" s="113"/>
      <c r="E20" s="113"/>
      <c r="F20" s="113"/>
      <c r="G20" s="113"/>
      <c r="H20" s="113"/>
      <c r="I20" s="113"/>
      <c r="J20" s="113"/>
      <c r="K20" s="113"/>
      <c r="L20" s="114"/>
      <c r="M20" s="116"/>
    </row>
    <row r="21" spans="1:13" ht="10.5" customHeight="1">
      <c r="A21" s="98"/>
      <c r="B21" s="104"/>
      <c r="C21" s="100"/>
      <c r="D21" s="102"/>
      <c r="E21" s="102"/>
      <c r="F21" s="102"/>
      <c r="G21" s="102"/>
      <c r="H21" s="102"/>
      <c r="I21" s="102"/>
      <c r="J21" s="102"/>
      <c r="K21" s="102"/>
      <c r="L21" s="108"/>
      <c r="M21" s="110"/>
    </row>
    <row r="22" spans="1:13" ht="10.5" customHeight="1">
      <c r="A22" s="111" t="s">
        <v>30</v>
      </c>
      <c r="B22" s="115"/>
      <c r="C22" s="112"/>
      <c r="D22" s="113">
        <v>0</v>
      </c>
      <c r="E22" s="113"/>
      <c r="F22" s="113"/>
      <c r="G22" s="113"/>
      <c r="H22" s="113"/>
      <c r="I22" s="113"/>
      <c r="J22" s="113"/>
      <c r="K22" s="113"/>
      <c r="L22" s="114"/>
      <c r="M22" s="116">
        <v>0</v>
      </c>
    </row>
    <row r="23" spans="1:13" ht="10.5" customHeight="1">
      <c r="A23" s="98"/>
      <c r="B23" s="104"/>
      <c r="C23" s="100"/>
      <c r="D23" s="102"/>
      <c r="E23" s="102"/>
      <c r="F23" s="102"/>
      <c r="G23" s="102"/>
      <c r="H23" s="102"/>
      <c r="I23" s="102"/>
      <c r="J23" s="102"/>
      <c r="K23" s="102"/>
      <c r="L23" s="108"/>
      <c r="M23" s="110"/>
    </row>
    <row r="24" spans="1:13" ht="10.5" customHeight="1">
      <c r="A24" s="111" t="s">
        <v>31</v>
      </c>
      <c r="B24" s="115">
        <v>1500000</v>
      </c>
      <c r="C24" s="112"/>
      <c r="D24" s="113">
        <v>0</v>
      </c>
      <c r="E24" s="113"/>
      <c r="F24" s="113"/>
      <c r="G24" s="113"/>
      <c r="H24" s="113"/>
      <c r="I24" s="113"/>
      <c r="J24" s="113"/>
      <c r="K24" s="113"/>
      <c r="L24" s="114"/>
      <c r="M24" s="116">
        <v>0</v>
      </c>
    </row>
    <row r="25" spans="1:13" ht="10.5" customHeight="1">
      <c r="A25" s="98"/>
      <c r="B25" s="104"/>
      <c r="C25" s="100"/>
      <c r="D25" s="102"/>
      <c r="E25" s="102"/>
      <c r="F25" s="102"/>
      <c r="G25" s="102"/>
      <c r="H25" s="102"/>
      <c r="I25" s="102"/>
      <c r="J25" s="102"/>
      <c r="K25" s="102"/>
      <c r="L25" s="108"/>
      <c r="M25" s="110"/>
    </row>
    <row r="26" spans="1:13" ht="10.5" customHeight="1">
      <c r="A26" s="111" t="s">
        <v>32</v>
      </c>
      <c r="B26" s="115">
        <v>1200000</v>
      </c>
      <c r="C26" s="112"/>
      <c r="D26" s="113"/>
      <c r="E26" s="113"/>
      <c r="F26" s="113"/>
      <c r="G26" s="113"/>
      <c r="H26" s="113"/>
      <c r="I26" s="113"/>
      <c r="J26" s="113"/>
      <c r="K26" s="113"/>
      <c r="L26" s="114"/>
      <c r="M26" s="116"/>
    </row>
    <row r="27" spans="1:13" ht="10.5" customHeight="1">
      <c r="A27" s="98"/>
      <c r="B27" s="104"/>
      <c r="C27" s="100"/>
      <c r="D27" s="102"/>
      <c r="E27" s="102"/>
      <c r="F27" s="102"/>
      <c r="G27" s="102"/>
      <c r="H27" s="102"/>
      <c r="I27" s="102"/>
      <c r="J27" s="102"/>
      <c r="K27" s="102"/>
      <c r="L27" s="108"/>
      <c r="M27" s="110"/>
    </row>
    <row r="28" spans="1:13" ht="10.5" customHeight="1">
      <c r="A28" s="111" t="s">
        <v>33</v>
      </c>
      <c r="B28" s="24">
        <v>0</v>
      </c>
      <c r="C28" s="20"/>
      <c r="D28" s="19"/>
      <c r="E28" s="19"/>
      <c r="F28" s="23">
        <v>0</v>
      </c>
      <c r="G28" s="19"/>
      <c r="H28" s="19"/>
      <c r="I28" s="19"/>
      <c r="J28" s="19"/>
      <c r="K28" s="19"/>
      <c r="L28" s="22"/>
      <c r="M28" s="25">
        <v>0</v>
      </c>
    </row>
    <row r="29" spans="1:13" ht="10.5" customHeight="1">
      <c r="A29" s="98"/>
      <c r="B29" s="15">
        <v>844261</v>
      </c>
      <c r="C29" s="14"/>
      <c r="D29" s="12"/>
      <c r="E29" s="12"/>
      <c r="F29" s="12">
        <v>853239</v>
      </c>
      <c r="G29" s="12"/>
      <c r="H29" s="12"/>
      <c r="I29" s="12"/>
      <c r="J29" s="12"/>
      <c r="K29" s="12"/>
      <c r="L29" s="17"/>
      <c r="M29" s="18">
        <v>853239</v>
      </c>
    </row>
    <row r="30" spans="1:13" ht="10.5" customHeight="1">
      <c r="A30" s="111" t="s">
        <v>34</v>
      </c>
      <c r="B30" s="115">
        <v>522900</v>
      </c>
      <c r="C30" s="112"/>
      <c r="D30" s="113"/>
      <c r="E30" s="113"/>
      <c r="F30" s="113"/>
      <c r="G30" s="113"/>
      <c r="H30" s="113"/>
      <c r="I30" s="113"/>
      <c r="J30" s="113"/>
      <c r="K30" s="113"/>
      <c r="L30" s="114"/>
      <c r="M30" s="116"/>
    </row>
    <row r="31" spans="1:13" ht="10.5" customHeight="1">
      <c r="A31" s="98"/>
      <c r="B31" s="104"/>
      <c r="C31" s="100"/>
      <c r="D31" s="102"/>
      <c r="E31" s="102"/>
      <c r="F31" s="102"/>
      <c r="G31" s="102"/>
      <c r="H31" s="102"/>
      <c r="I31" s="102"/>
      <c r="J31" s="102"/>
      <c r="K31" s="102"/>
      <c r="L31" s="108"/>
      <c r="M31" s="110"/>
    </row>
    <row r="32" spans="1:13" ht="10.5" customHeight="1">
      <c r="A32" s="111" t="s">
        <v>35</v>
      </c>
      <c r="B32" s="115"/>
      <c r="C32" s="112"/>
      <c r="D32" s="113">
        <v>994559</v>
      </c>
      <c r="E32" s="113"/>
      <c r="F32" s="113"/>
      <c r="G32" s="113"/>
      <c r="H32" s="113"/>
      <c r="I32" s="113"/>
      <c r="J32" s="113"/>
      <c r="K32" s="113"/>
      <c r="L32" s="114"/>
      <c r="M32" s="116">
        <v>994559</v>
      </c>
    </row>
    <row r="33" spans="1:13" ht="10.5" customHeight="1">
      <c r="A33" s="98"/>
      <c r="B33" s="104"/>
      <c r="C33" s="100"/>
      <c r="D33" s="102"/>
      <c r="E33" s="102"/>
      <c r="F33" s="102"/>
      <c r="G33" s="102"/>
      <c r="H33" s="102"/>
      <c r="I33" s="102"/>
      <c r="J33" s="102"/>
      <c r="K33" s="102"/>
      <c r="L33" s="108"/>
      <c r="M33" s="110"/>
    </row>
    <row r="34" spans="1:13" ht="10.5" customHeight="1">
      <c r="A34" s="111" t="s">
        <v>36</v>
      </c>
      <c r="B34" s="21"/>
      <c r="C34" s="20"/>
      <c r="D34" s="23">
        <v>6000000</v>
      </c>
      <c r="E34" s="19"/>
      <c r="F34" s="19"/>
      <c r="G34" s="19"/>
      <c r="H34" s="19"/>
      <c r="I34" s="23">
        <v>0</v>
      </c>
      <c r="J34" s="19"/>
      <c r="K34" s="19"/>
      <c r="L34" s="22"/>
      <c r="M34" s="25">
        <v>6000000</v>
      </c>
    </row>
    <row r="35" spans="1:13" ht="10.5" customHeight="1">
      <c r="A35" s="98"/>
      <c r="B35" s="15"/>
      <c r="C35" s="14"/>
      <c r="D35" s="12">
        <v>0</v>
      </c>
      <c r="E35" s="12"/>
      <c r="F35" s="12"/>
      <c r="G35" s="12"/>
      <c r="H35" s="12"/>
      <c r="I35" s="12">
        <v>6000000</v>
      </c>
      <c r="J35" s="12"/>
      <c r="K35" s="12"/>
      <c r="L35" s="17"/>
      <c r="M35" s="18">
        <v>6000000</v>
      </c>
    </row>
    <row r="36" spans="1:13" ht="10.5" customHeight="1">
      <c r="A36" s="111" t="s">
        <v>37</v>
      </c>
      <c r="B36" s="115">
        <v>250000</v>
      </c>
      <c r="C36" s="112"/>
      <c r="D36" s="113">
        <v>0</v>
      </c>
      <c r="E36" s="113"/>
      <c r="F36" s="113"/>
      <c r="G36" s="113"/>
      <c r="H36" s="113"/>
      <c r="I36" s="113"/>
      <c r="J36" s="113"/>
      <c r="K36" s="113"/>
      <c r="L36" s="114"/>
      <c r="M36" s="116">
        <v>0</v>
      </c>
    </row>
    <row r="37" spans="1:13" ht="10.5" customHeight="1">
      <c r="A37" s="98"/>
      <c r="B37" s="104"/>
      <c r="C37" s="100"/>
      <c r="D37" s="102"/>
      <c r="E37" s="102"/>
      <c r="F37" s="102"/>
      <c r="G37" s="102"/>
      <c r="H37" s="102"/>
      <c r="I37" s="102"/>
      <c r="J37" s="102"/>
      <c r="K37" s="102"/>
      <c r="L37" s="108"/>
      <c r="M37" s="110"/>
    </row>
    <row r="38" spans="1:13" ht="10.5" customHeight="1">
      <c r="A38" s="111" t="s">
        <v>38</v>
      </c>
      <c r="B38" s="115">
        <v>0</v>
      </c>
      <c r="C38" s="112"/>
      <c r="D38" s="113">
        <v>0</v>
      </c>
      <c r="E38" s="113"/>
      <c r="F38" s="113"/>
      <c r="G38" s="113"/>
      <c r="H38" s="113"/>
      <c r="I38" s="113"/>
      <c r="J38" s="113"/>
      <c r="K38" s="113"/>
      <c r="L38" s="114"/>
      <c r="M38" s="116">
        <v>0</v>
      </c>
    </row>
    <row r="39" spans="1:13" ht="10.5" customHeight="1">
      <c r="A39" s="98"/>
      <c r="B39" s="104"/>
      <c r="C39" s="100"/>
      <c r="D39" s="102"/>
      <c r="E39" s="102"/>
      <c r="F39" s="102"/>
      <c r="G39" s="102"/>
      <c r="H39" s="102"/>
      <c r="I39" s="102"/>
      <c r="J39" s="102"/>
      <c r="K39" s="102"/>
      <c r="L39" s="108"/>
      <c r="M39" s="110"/>
    </row>
    <row r="40" spans="1:13" ht="10.5" customHeight="1">
      <c r="A40" s="111" t="s">
        <v>39</v>
      </c>
      <c r="B40" s="24">
        <v>59394</v>
      </c>
      <c r="C40" s="20"/>
      <c r="D40" s="23">
        <v>440606</v>
      </c>
      <c r="E40" s="19"/>
      <c r="F40" s="19"/>
      <c r="G40" s="19"/>
      <c r="H40" s="19"/>
      <c r="I40" s="19"/>
      <c r="J40" s="19"/>
      <c r="K40" s="19"/>
      <c r="L40" s="22"/>
      <c r="M40" s="25">
        <v>440606</v>
      </c>
    </row>
    <row r="41" spans="1:13" ht="10.5" customHeight="1">
      <c r="A41" s="98"/>
      <c r="B41" s="15">
        <v>500000</v>
      </c>
      <c r="C41" s="14"/>
      <c r="D41" s="12">
        <v>0</v>
      </c>
      <c r="E41" s="12"/>
      <c r="F41" s="12"/>
      <c r="G41" s="12"/>
      <c r="H41" s="12"/>
      <c r="I41" s="12"/>
      <c r="J41" s="12"/>
      <c r="K41" s="12"/>
      <c r="L41" s="17"/>
      <c r="M41" s="18">
        <v>0</v>
      </c>
    </row>
    <row r="42" spans="1:13" ht="10.5" customHeight="1">
      <c r="A42" s="111" t="s">
        <v>40</v>
      </c>
      <c r="B42" s="115">
        <v>378481</v>
      </c>
      <c r="C42" s="112"/>
      <c r="D42" s="113">
        <v>77350</v>
      </c>
      <c r="E42" s="113"/>
      <c r="F42" s="113">
        <v>993000</v>
      </c>
      <c r="G42" s="113"/>
      <c r="H42" s="113"/>
      <c r="I42" s="113"/>
      <c r="J42" s="113"/>
      <c r="K42" s="113"/>
      <c r="L42" s="114"/>
      <c r="M42" s="116">
        <v>1070350</v>
      </c>
    </row>
    <row r="43" spans="1:13" ht="10.5" customHeight="1">
      <c r="A43" s="98"/>
      <c r="B43" s="104"/>
      <c r="C43" s="100"/>
      <c r="D43" s="102"/>
      <c r="E43" s="102"/>
      <c r="F43" s="102"/>
      <c r="G43" s="102"/>
      <c r="H43" s="102"/>
      <c r="I43" s="102"/>
      <c r="J43" s="102"/>
      <c r="K43" s="102"/>
      <c r="L43" s="108"/>
      <c r="M43" s="110"/>
    </row>
    <row r="44" spans="1:13" ht="10.5" customHeight="1">
      <c r="A44" s="111" t="s">
        <v>41</v>
      </c>
      <c r="B44" s="24">
        <v>0</v>
      </c>
      <c r="C44" s="20"/>
      <c r="D44" s="19"/>
      <c r="E44" s="19"/>
      <c r="F44" s="19">
        <v>1900000</v>
      </c>
      <c r="G44" s="19"/>
      <c r="H44" s="19"/>
      <c r="I44" s="19"/>
      <c r="J44" s="19"/>
      <c r="K44" s="19"/>
      <c r="L44" s="22"/>
      <c r="M44" s="25">
        <v>1900000</v>
      </c>
    </row>
    <row r="45" spans="1:13" ht="10.5" customHeight="1">
      <c r="A45" s="98"/>
      <c r="B45" s="15">
        <v>800000</v>
      </c>
      <c r="C45" s="14"/>
      <c r="D45" s="12"/>
      <c r="E45" s="12"/>
      <c r="F45" s="12"/>
      <c r="G45" s="12"/>
      <c r="H45" s="12"/>
      <c r="I45" s="12"/>
      <c r="J45" s="12"/>
      <c r="K45" s="12"/>
      <c r="L45" s="17"/>
      <c r="M45" s="18">
        <v>1900000</v>
      </c>
    </row>
    <row r="46" spans="1:13" ht="10.5" customHeight="1">
      <c r="A46" s="111" t="s">
        <v>42</v>
      </c>
      <c r="B46" s="115"/>
      <c r="C46" s="112"/>
      <c r="D46" s="113"/>
      <c r="E46" s="113"/>
      <c r="F46" s="113"/>
      <c r="G46" s="113"/>
      <c r="H46" s="113"/>
      <c r="I46" s="113"/>
      <c r="J46" s="113"/>
      <c r="K46" s="113">
        <v>249119</v>
      </c>
      <c r="L46" s="114"/>
      <c r="M46" s="116">
        <v>249119</v>
      </c>
    </row>
    <row r="47" spans="1:13" ht="10.5" customHeight="1">
      <c r="A47" s="98"/>
      <c r="B47" s="104"/>
      <c r="C47" s="100"/>
      <c r="D47" s="102"/>
      <c r="E47" s="102"/>
      <c r="F47" s="102"/>
      <c r="G47" s="102"/>
      <c r="H47" s="102"/>
      <c r="I47" s="102"/>
      <c r="J47" s="102"/>
      <c r="K47" s="102"/>
      <c r="L47" s="108"/>
      <c r="M47" s="110"/>
    </row>
    <row r="48" spans="1:13" ht="10.5" customHeight="1">
      <c r="A48" s="111" t="s">
        <v>43</v>
      </c>
      <c r="B48" s="24">
        <v>106761</v>
      </c>
      <c r="C48" s="20"/>
      <c r="D48" s="19">
        <v>0</v>
      </c>
      <c r="E48" s="19"/>
      <c r="F48" s="23">
        <v>68239</v>
      </c>
      <c r="G48" s="19"/>
      <c r="H48" s="19"/>
      <c r="I48" s="19"/>
      <c r="J48" s="19"/>
      <c r="K48" s="19"/>
      <c r="L48" s="22"/>
      <c r="M48" s="25">
        <v>68239</v>
      </c>
    </row>
    <row r="49" spans="1:13" ht="10.5" customHeight="1">
      <c r="A49" s="98"/>
      <c r="B49" s="15">
        <v>0</v>
      </c>
      <c r="C49" s="14"/>
      <c r="D49" s="12"/>
      <c r="E49" s="12"/>
      <c r="F49" s="12">
        <v>0</v>
      </c>
      <c r="G49" s="12"/>
      <c r="H49" s="12"/>
      <c r="I49" s="12"/>
      <c r="J49" s="12"/>
      <c r="K49" s="12"/>
      <c r="L49" s="17"/>
      <c r="M49" s="18">
        <v>0</v>
      </c>
    </row>
    <row r="50" spans="1:13" ht="10.5" customHeight="1">
      <c r="A50" s="111" t="s">
        <v>44</v>
      </c>
      <c r="B50" s="24">
        <v>0</v>
      </c>
      <c r="C50" s="20"/>
      <c r="D50" s="19">
        <v>0</v>
      </c>
      <c r="E50" s="19"/>
      <c r="F50" s="23">
        <v>600000</v>
      </c>
      <c r="G50" s="19"/>
      <c r="H50" s="19"/>
      <c r="I50" s="19"/>
      <c r="J50" s="19"/>
      <c r="K50" s="19"/>
      <c r="L50" s="22"/>
      <c r="M50" s="25">
        <v>600000</v>
      </c>
    </row>
    <row r="51" spans="1:13" ht="10.5" customHeight="1">
      <c r="A51" s="98"/>
      <c r="B51" s="15">
        <v>600000</v>
      </c>
      <c r="C51" s="14"/>
      <c r="D51" s="12"/>
      <c r="E51" s="12"/>
      <c r="F51" s="12">
        <v>0</v>
      </c>
      <c r="G51" s="12"/>
      <c r="H51" s="12"/>
      <c r="I51" s="12"/>
      <c r="J51" s="12"/>
      <c r="K51" s="12"/>
      <c r="L51" s="17"/>
      <c r="M51" s="18">
        <v>0</v>
      </c>
    </row>
    <row r="52" spans="1:13" ht="10.5" customHeight="1">
      <c r="A52" s="111" t="s">
        <v>45</v>
      </c>
      <c r="B52" s="24">
        <v>150000</v>
      </c>
      <c r="C52" s="20"/>
      <c r="D52" s="19">
        <v>0</v>
      </c>
      <c r="E52" s="19"/>
      <c r="F52" s="19"/>
      <c r="G52" s="19"/>
      <c r="H52" s="19"/>
      <c r="I52" s="19"/>
      <c r="J52" s="19"/>
      <c r="K52" s="19"/>
      <c r="L52" s="22"/>
      <c r="M52" s="25">
        <v>0</v>
      </c>
    </row>
    <row r="53" spans="1:13" ht="10.5" customHeight="1">
      <c r="A53" s="98"/>
      <c r="B53" s="15">
        <v>0</v>
      </c>
      <c r="C53" s="14"/>
      <c r="D53" s="12"/>
      <c r="E53" s="12"/>
      <c r="F53" s="12"/>
      <c r="G53" s="12"/>
      <c r="H53" s="12"/>
      <c r="I53" s="12"/>
      <c r="J53" s="12"/>
      <c r="K53" s="12"/>
      <c r="L53" s="17"/>
      <c r="M53" s="18">
        <v>0</v>
      </c>
    </row>
    <row r="54" spans="1:13" ht="10.5" customHeight="1">
      <c r="A54" s="111" t="s">
        <v>46</v>
      </c>
      <c r="B54" s="24">
        <v>0</v>
      </c>
      <c r="C54" s="20"/>
      <c r="D54" s="19">
        <v>0</v>
      </c>
      <c r="E54" s="19"/>
      <c r="F54" s="19"/>
      <c r="G54" s="19"/>
      <c r="H54" s="19"/>
      <c r="I54" s="19"/>
      <c r="J54" s="19"/>
      <c r="K54" s="19"/>
      <c r="L54" s="22"/>
      <c r="M54" s="25">
        <v>0</v>
      </c>
    </row>
    <row r="55" spans="1:13" ht="10.5" customHeight="1">
      <c r="A55" s="98"/>
      <c r="B55" s="15">
        <v>117390</v>
      </c>
      <c r="C55" s="14"/>
      <c r="D55" s="12"/>
      <c r="E55" s="12"/>
      <c r="F55" s="12"/>
      <c r="G55" s="12"/>
      <c r="H55" s="12"/>
      <c r="I55" s="12"/>
      <c r="J55" s="12"/>
      <c r="K55" s="12"/>
      <c r="L55" s="17"/>
      <c r="M55" s="18">
        <v>0</v>
      </c>
    </row>
    <row r="56" spans="1:13" ht="10.5" customHeight="1">
      <c r="A56" s="111" t="s">
        <v>47</v>
      </c>
      <c r="B56" s="24">
        <v>0</v>
      </c>
      <c r="C56" s="20"/>
      <c r="D56" s="19"/>
      <c r="E56" s="19"/>
      <c r="F56" s="23">
        <v>60000</v>
      </c>
      <c r="G56" s="19"/>
      <c r="H56" s="19"/>
      <c r="I56" s="19"/>
      <c r="J56" s="19"/>
      <c r="K56" s="19"/>
      <c r="L56" s="22"/>
      <c r="M56" s="25">
        <v>60000</v>
      </c>
    </row>
    <row r="57" spans="1:13" ht="10.5" customHeight="1">
      <c r="A57" s="98"/>
      <c r="B57" s="15">
        <v>60000</v>
      </c>
      <c r="C57" s="14"/>
      <c r="D57" s="12"/>
      <c r="E57" s="12"/>
      <c r="F57" s="12">
        <v>0</v>
      </c>
      <c r="G57" s="12"/>
      <c r="H57" s="12"/>
      <c r="I57" s="12"/>
      <c r="J57" s="12"/>
      <c r="K57" s="12"/>
      <c r="L57" s="17"/>
      <c r="M57" s="18">
        <v>0</v>
      </c>
    </row>
    <row r="58" spans="1:13" ht="10.5" customHeight="1">
      <c r="A58" s="111" t="s">
        <v>48</v>
      </c>
      <c r="B58" s="115"/>
      <c r="C58" s="112"/>
      <c r="D58" s="113"/>
      <c r="E58" s="113"/>
      <c r="F58" s="113">
        <v>2379881</v>
      </c>
      <c r="G58" s="113"/>
      <c r="H58" s="113"/>
      <c r="I58" s="113"/>
      <c r="J58" s="113"/>
      <c r="K58" s="113"/>
      <c r="L58" s="114"/>
      <c r="M58" s="116">
        <v>2379881</v>
      </c>
    </row>
    <row r="59" spans="1:13" ht="10.5" customHeight="1">
      <c r="A59" s="98"/>
      <c r="B59" s="104"/>
      <c r="C59" s="100"/>
      <c r="D59" s="102"/>
      <c r="E59" s="102"/>
      <c r="F59" s="102"/>
      <c r="G59" s="102"/>
      <c r="H59" s="102"/>
      <c r="I59" s="102"/>
      <c r="J59" s="102"/>
      <c r="K59" s="102"/>
      <c r="L59" s="108"/>
      <c r="M59" s="110"/>
    </row>
    <row r="60" spans="1:13" ht="10.5" customHeight="1">
      <c r="A60" s="111" t="s">
        <v>49</v>
      </c>
      <c r="B60" s="115">
        <v>63805</v>
      </c>
      <c r="C60" s="112"/>
      <c r="D60" s="113"/>
      <c r="E60" s="113"/>
      <c r="F60" s="113"/>
      <c r="G60" s="113"/>
      <c r="H60" s="113"/>
      <c r="I60" s="113"/>
      <c r="J60" s="113"/>
      <c r="K60" s="113"/>
      <c r="L60" s="114"/>
      <c r="M60" s="116"/>
    </row>
    <row r="61" spans="1:13" ht="10.5" customHeight="1">
      <c r="A61" s="98"/>
      <c r="B61" s="104"/>
      <c r="C61" s="100"/>
      <c r="D61" s="102"/>
      <c r="E61" s="102"/>
      <c r="F61" s="102"/>
      <c r="G61" s="102"/>
      <c r="H61" s="102"/>
      <c r="I61" s="102"/>
      <c r="J61" s="102"/>
      <c r="K61" s="102"/>
      <c r="L61" s="108"/>
      <c r="M61" s="110"/>
    </row>
    <row r="62" spans="1:13" ht="10.5" customHeight="1">
      <c r="A62" s="111" t="s">
        <v>50</v>
      </c>
      <c r="B62" s="24">
        <v>300000</v>
      </c>
      <c r="C62" s="20"/>
      <c r="D62" s="19">
        <v>0</v>
      </c>
      <c r="E62" s="19"/>
      <c r="F62" s="19"/>
      <c r="G62" s="19"/>
      <c r="H62" s="19"/>
      <c r="I62" s="19"/>
      <c r="J62" s="19"/>
      <c r="K62" s="19"/>
      <c r="L62" s="22"/>
      <c r="M62" s="25">
        <v>0</v>
      </c>
    </row>
    <row r="63" spans="1:13" ht="10.5" customHeight="1">
      <c r="A63" s="98"/>
      <c r="B63" s="15">
        <v>399993</v>
      </c>
      <c r="C63" s="14"/>
      <c r="D63" s="12"/>
      <c r="E63" s="12"/>
      <c r="F63" s="12"/>
      <c r="G63" s="12"/>
      <c r="H63" s="12"/>
      <c r="I63" s="12"/>
      <c r="J63" s="12"/>
      <c r="K63" s="12"/>
      <c r="L63" s="17"/>
      <c r="M63" s="18">
        <v>0</v>
      </c>
    </row>
    <row r="64" spans="1:13" ht="10.5" customHeight="1">
      <c r="A64" s="111" t="s">
        <v>51</v>
      </c>
      <c r="B64" s="115"/>
      <c r="C64" s="112"/>
      <c r="D64" s="113"/>
      <c r="E64" s="113"/>
      <c r="F64" s="113">
        <v>110880</v>
      </c>
      <c r="G64" s="113"/>
      <c r="H64" s="113"/>
      <c r="I64" s="113"/>
      <c r="J64" s="113"/>
      <c r="K64" s="113"/>
      <c r="L64" s="114"/>
      <c r="M64" s="116">
        <v>110880</v>
      </c>
    </row>
    <row r="65" spans="1:13" ht="10.5" customHeight="1">
      <c r="A65" s="98"/>
      <c r="B65" s="104"/>
      <c r="C65" s="100"/>
      <c r="D65" s="102"/>
      <c r="E65" s="102"/>
      <c r="F65" s="102"/>
      <c r="G65" s="102"/>
      <c r="H65" s="102"/>
      <c r="I65" s="102"/>
      <c r="J65" s="102"/>
      <c r="K65" s="102"/>
      <c r="L65" s="108"/>
      <c r="M65" s="110"/>
    </row>
    <row r="66" spans="1:13" ht="10.5" customHeight="1">
      <c r="A66" s="111" t="s">
        <v>52</v>
      </c>
      <c r="B66" s="24">
        <v>1400000</v>
      </c>
      <c r="C66" s="20"/>
      <c r="D66" s="19"/>
      <c r="E66" s="19"/>
      <c r="F66" s="19"/>
      <c r="G66" s="19"/>
      <c r="H66" s="19"/>
      <c r="I66" s="19"/>
      <c r="J66" s="19"/>
      <c r="K66" s="19"/>
      <c r="L66" s="22"/>
      <c r="M66" s="25"/>
    </row>
    <row r="67" spans="1:13" ht="10.5" customHeight="1">
      <c r="A67" s="98"/>
      <c r="B67" s="15">
        <v>0</v>
      </c>
      <c r="C67" s="14"/>
      <c r="D67" s="12"/>
      <c r="E67" s="12"/>
      <c r="F67" s="12"/>
      <c r="G67" s="12"/>
      <c r="H67" s="12"/>
      <c r="I67" s="12"/>
      <c r="J67" s="12"/>
      <c r="K67" s="12"/>
      <c r="L67" s="17"/>
      <c r="M67" s="18"/>
    </row>
    <row r="68" spans="1:13" ht="10.5" customHeight="1">
      <c r="A68" s="111" t="s">
        <v>53</v>
      </c>
      <c r="B68" s="115">
        <v>810000</v>
      </c>
      <c r="C68" s="112"/>
      <c r="D68" s="113">
        <v>0</v>
      </c>
      <c r="E68" s="113"/>
      <c r="F68" s="113"/>
      <c r="G68" s="113"/>
      <c r="H68" s="113"/>
      <c r="I68" s="113"/>
      <c r="J68" s="113"/>
      <c r="K68" s="113"/>
      <c r="L68" s="114"/>
      <c r="M68" s="116">
        <v>0</v>
      </c>
    </row>
    <row r="69" spans="1:13" ht="10.5" customHeight="1">
      <c r="A69" s="98"/>
      <c r="B69" s="104"/>
      <c r="C69" s="100"/>
      <c r="D69" s="102"/>
      <c r="E69" s="102"/>
      <c r="F69" s="102"/>
      <c r="G69" s="102"/>
      <c r="H69" s="102"/>
      <c r="I69" s="102"/>
      <c r="J69" s="102"/>
      <c r="K69" s="102"/>
      <c r="L69" s="108"/>
      <c r="M69" s="110"/>
    </row>
    <row r="70" spans="1:13" ht="10.5" customHeight="1">
      <c r="A70" s="111" t="s">
        <v>54</v>
      </c>
      <c r="B70" s="21"/>
      <c r="C70" s="20"/>
      <c r="D70" s="23">
        <v>120000</v>
      </c>
      <c r="E70" s="19"/>
      <c r="F70" s="19"/>
      <c r="G70" s="19"/>
      <c r="H70" s="19"/>
      <c r="I70" s="19"/>
      <c r="J70" s="19"/>
      <c r="K70" s="19"/>
      <c r="L70" s="22"/>
      <c r="M70" s="25">
        <v>120000</v>
      </c>
    </row>
    <row r="71" spans="1:13" ht="10.5" customHeight="1">
      <c r="A71" s="98"/>
      <c r="B71" s="15"/>
      <c r="C71" s="14"/>
      <c r="D71" s="12">
        <v>0</v>
      </c>
      <c r="E71" s="12"/>
      <c r="F71" s="12"/>
      <c r="G71" s="12"/>
      <c r="H71" s="12"/>
      <c r="I71" s="12"/>
      <c r="J71" s="12"/>
      <c r="K71" s="12"/>
      <c r="L71" s="17"/>
      <c r="M71" s="18">
        <v>0</v>
      </c>
    </row>
    <row r="72" spans="1:13" ht="10.5" customHeight="1">
      <c r="A72" s="111" t="s">
        <v>55</v>
      </c>
      <c r="B72" s="24">
        <v>0</v>
      </c>
      <c r="C72" s="20"/>
      <c r="D72" s="19"/>
      <c r="E72" s="19"/>
      <c r="F72" s="23">
        <v>125000</v>
      </c>
      <c r="G72" s="19"/>
      <c r="H72" s="19"/>
      <c r="I72" s="19"/>
      <c r="J72" s="19"/>
      <c r="K72" s="19"/>
      <c r="L72" s="22"/>
      <c r="M72" s="25">
        <v>125000</v>
      </c>
    </row>
    <row r="73" spans="1:13" ht="10.5" customHeight="1">
      <c r="A73" s="98"/>
      <c r="B73" s="15">
        <v>125000</v>
      </c>
      <c r="C73" s="14"/>
      <c r="D73" s="12"/>
      <c r="E73" s="12"/>
      <c r="F73" s="12">
        <v>0</v>
      </c>
      <c r="G73" s="12"/>
      <c r="H73" s="12"/>
      <c r="I73" s="12"/>
      <c r="J73" s="12"/>
      <c r="K73" s="12"/>
      <c r="L73" s="17"/>
      <c r="M73" s="18">
        <v>0</v>
      </c>
    </row>
    <row r="74" spans="1:13" ht="10.5" customHeight="1">
      <c r="A74" s="111" t="s">
        <v>56</v>
      </c>
      <c r="B74" s="24">
        <v>800000</v>
      </c>
      <c r="C74" s="20"/>
      <c r="D74" s="19">
        <v>0</v>
      </c>
      <c r="E74" s="19"/>
      <c r="F74" s="19"/>
      <c r="G74" s="19"/>
      <c r="H74" s="19"/>
      <c r="I74" s="19"/>
      <c r="J74" s="19"/>
      <c r="K74" s="19"/>
      <c r="L74" s="22"/>
      <c r="M74" s="25">
        <v>0</v>
      </c>
    </row>
    <row r="75" spans="1:13" ht="10.5" customHeight="1">
      <c r="A75" s="98"/>
      <c r="B75" s="15">
        <v>0</v>
      </c>
      <c r="C75" s="14"/>
      <c r="D75" s="12"/>
      <c r="E75" s="12"/>
      <c r="F75" s="12"/>
      <c r="G75" s="12"/>
      <c r="H75" s="12"/>
      <c r="I75" s="12"/>
      <c r="J75" s="12"/>
      <c r="K75" s="12"/>
      <c r="L75" s="17"/>
      <c r="M75" s="18">
        <v>0</v>
      </c>
    </row>
    <row r="76" spans="1:13" ht="10.5" customHeight="1">
      <c r="A76" s="111" t="s">
        <v>57</v>
      </c>
      <c r="B76" s="115">
        <v>742700</v>
      </c>
      <c r="C76" s="112"/>
      <c r="D76" s="113"/>
      <c r="E76" s="113"/>
      <c r="F76" s="113"/>
      <c r="G76" s="113"/>
      <c r="H76" s="113"/>
      <c r="I76" s="113"/>
      <c r="J76" s="113"/>
      <c r="K76" s="113"/>
      <c r="L76" s="114"/>
      <c r="M76" s="116"/>
    </row>
    <row r="77" spans="1:13" ht="10.5" customHeight="1">
      <c r="A77" s="98"/>
      <c r="B77" s="104"/>
      <c r="C77" s="100"/>
      <c r="D77" s="102"/>
      <c r="E77" s="102"/>
      <c r="F77" s="102"/>
      <c r="G77" s="102"/>
      <c r="H77" s="102"/>
      <c r="I77" s="102"/>
      <c r="J77" s="102"/>
      <c r="K77" s="102"/>
      <c r="L77" s="108"/>
      <c r="M77" s="110"/>
    </row>
    <row r="78" spans="1:13" ht="10.5" customHeight="1">
      <c r="A78" s="111" t="s">
        <v>58</v>
      </c>
      <c r="B78" s="21"/>
      <c r="C78" s="20"/>
      <c r="D78" s="23">
        <v>2000000</v>
      </c>
      <c r="E78" s="19"/>
      <c r="F78" s="19"/>
      <c r="G78" s="19"/>
      <c r="H78" s="19"/>
      <c r="I78" s="19"/>
      <c r="J78" s="19"/>
      <c r="K78" s="19"/>
      <c r="L78" s="22"/>
      <c r="M78" s="25">
        <v>2000000</v>
      </c>
    </row>
    <row r="79" spans="1:13" ht="10.5" customHeight="1">
      <c r="A79" s="98"/>
      <c r="B79" s="15"/>
      <c r="C79" s="14"/>
      <c r="D79" s="12">
        <v>0</v>
      </c>
      <c r="E79" s="12"/>
      <c r="F79" s="12"/>
      <c r="G79" s="12"/>
      <c r="H79" s="12"/>
      <c r="I79" s="12"/>
      <c r="J79" s="12"/>
      <c r="K79" s="12"/>
      <c r="L79" s="17"/>
      <c r="M79" s="18">
        <v>0</v>
      </c>
    </row>
    <row r="80" spans="1:13" ht="10.5" customHeight="1">
      <c r="A80" s="111" t="s">
        <v>59</v>
      </c>
      <c r="B80" s="24">
        <v>800000</v>
      </c>
      <c r="C80" s="20"/>
      <c r="D80" s="19"/>
      <c r="E80" s="19"/>
      <c r="F80" s="19"/>
      <c r="G80" s="19"/>
      <c r="H80" s="19"/>
      <c r="I80" s="19"/>
      <c r="J80" s="19"/>
      <c r="K80" s="19"/>
      <c r="L80" s="22"/>
      <c r="M80" s="25"/>
    </row>
    <row r="81" spans="1:13" ht="10.5" customHeight="1">
      <c r="A81" s="98"/>
      <c r="B81" s="15">
        <v>0</v>
      </c>
      <c r="C81" s="14"/>
      <c r="D81" s="12"/>
      <c r="E81" s="12"/>
      <c r="F81" s="12"/>
      <c r="G81" s="12"/>
      <c r="H81" s="12"/>
      <c r="I81" s="12"/>
      <c r="J81" s="12"/>
      <c r="K81" s="12"/>
      <c r="L81" s="17"/>
      <c r="M81" s="18"/>
    </row>
    <row r="82" spans="1:13" ht="10.5" customHeight="1">
      <c r="A82" s="111" t="s">
        <v>60</v>
      </c>
      <c r="B82" s="24">
        <v>150000</v>
      </c>
      <c r="C82" s="20"/>
      <c r="D82" s="19"/>
      <c r="E82" s="19"/>
      <c r="F82" s="19"/>
      <c r="G82" s="19"/>
      <c r="H82" s="19"/>
      <c r="I82" s="19"/>
      <c r="J82" s="19"/>
      <c r="K82" s="19"/>
      <c r="L82" s="22"/>
      <c r="M82" s="25"/>
    </row>
    <row r="83" spans="1:13" ht="10.5" customHeight="1">
      <c r="A83" s="98"/>
      <c r="B83" s="15">
        <v>149627</v>
      </c>
      <c r="C83" s="14"/>
      <c r="D83" s="12"/>
      <c r="E83" s="12"/>
      <c r="F83" s="12"/>
      <c r="G83" s="12"/>
      <c r="H83" s="12"/>
      <c r="I83" s="12"/>
      <c r="J83" s="12"/>
      <c r="K83" s="12"/>
      <c r="L83" s="17"/>
      <c r="M83" s="18"/>
    </row>
    <row r="84" spans="1:13" ht="10.5" customHeight="1">
      <c r="A84" s="111" t="s">
        <v>61</v>
      </c>
      <c r="B84" s="24">
        <v>235000</v>
      </c>
      <c r="C84" s="20"/>
      <c r="D84" s="19">
        <v>0</v>
      </c>
      <c r="E84" s="19"/>
      <c r="F84" s="19">
        <v>0</v>
      </c>
      <c r="G84" s="19"/>
      <c r="H84" s="19"/>
      <c r="I84" s="19"/>
      <c r="J84" s="19"/>
      <c r="K84" s="19"/>
      <c r="L84" s="22"/>
      <c r="M84" s="25">
        <v>0</v>
      </c>
    </row>
    <row r="85" spans="1:13" ht="10.5" customHeight="1">
      <c r="A85" s="98"/>
      <c r="B85" s="15">
        <v>0</v>
      </c>
      <c r="C85" s="14"/>
      <c r="D85" s="12"/>
      <c r="E85" s="12"/>
      <c r="F85" s="12"/>
      <c r="G85" s="12"/>
      <c r="H85" s="12"/>
      <c r="I85" s="12"/>
      <c r="J85" s="12"/>
      <c r="K85" s="12"/>
      <c r="L85" s="17"/>
      <c r="M85" s="18">
        <v>0</v>
      </c>
    </row>
    <row r="86" spans="1:13" ht="10.5" customHeight="1">
      <c r="A86" s="111" t="s">
        <v>62</v>
      </c>
      <c r="B86" s="24">
        <v>0</v>
      </c>
      <c r="C86" s="20"/>
      <c r="D86" s="23">
        <v>7419738</v>
      </c>
      <c r="E86" s="19"/>
      <c r="F86" s="19"/>
      <c r="G86" s="19"/>
      <c r="H86" s="19"/>
      <c r="I86" s="19"/>
      <c r="J86" s="19"/>
      <c r="K86" s="19"/>
      <c r="L86" s="22"/>
      <c r="M86" s="25">
        <v>7419738</v>
      </c>
    </row>
    <row r="87" spans="1:13" ht="10.5" customHeight="1">
      <c r="A87" s="98"/>
      <c r="B87" s="15">
        <v>1444009</v>
      </c>
      <c r="C87" s="14"/>
      <c r="D87" s="12">
        <v>0</v>
      </c>
      <c r="E87" s="12"/>
      <c r="F87" s="12"/>
      <c r="G87" s="12"/>
      <c r="H87" s="12"/>
      <c r="I87" s="12"/>
      <c r="J87" s="12"/>
      <c r="K87" s="12"/>
      <c r="L87" s="17"/>
      <c r="M87" s="18">
        <v>0</v>
      </c>
    </row>
    <row r="88" spans="1:13" ht="10.5" customHeight="1">
      <c r="A88" s="111" t="s">
        <v>63</v>
      </c>
      <c r="B88" s="21"/>
      <c r="C88" s="20"/>
      <c r="D88" s="19"/>
      <c r="E88" s="19"/>
      <c r="F88" s="23">
        <v>15000000</v>
      </c>
      <c r="G88" s="19"/>
      <c r="H88" s="19"/>
      <c r="I88" s="19"/>
      <c r="J88" s="23">
        <v>0</v>
      </c>
      <c r="K88" s="19"/>
      <c r="L88" s="22"/>
      <c r="M88" s="25">
        <v>15000000</v>
      </c>
    </row>
    <row r="89" spans="1:13" ht="10.5" customHeight="1">
      <c r="A89" s="98"/>
      <c r="B89" s="15"/>
      <c r="C89" s="14"/>
      <c r="D89" s="12"/>
      <c r="E89" s="12"/>
      <c r="F89" s="12">
        <v>0</v>
      </c>
      <c r="G89" s="12"/>
      <c r="H89" s="12"/>
      <c r="I89" s="12"/>
      <c r="J89" s="12">
        <v>15000000</v>
      </c>
      <c r="K89" s="12"/>
      <c r="L89" s="17"/>
      <c r="M89" s="18">
        <v>15000000</v>
      </c>
    </row>
    <row r="90" spans="1:13" ht="10.5" customHeight="1">
      <c r="A90" s="111" t="s">
        <v>64</v>
      </c>
      <c r="B90" s="24">
        <v>150000</v>
      </c>
      <c r="C90" s="20"/>
      <c r="D90" s="19"/>
      <c r="E90" s="19"/>
      <c r="F90" s="19"/>
      <c r="G90" s="19"/>
      <c r="H90" s="19"/>
      <c r="I90" s="19"/>
      <c r="J90" s="19"/>
      <c r="K90" s="19"/>
      <c r="L90" s="22"/>
      <c r="M90" s="25"/>
    </row>
    <row r="91" spans="1:13" ht="10.5" customHeight="1">
      <c r="A91" s="98"/>
      <c r="B91" s="15">
        <v>0</v>
      </c>
      <c r="C91" s="14"/>
      <c r="D91" s="12"/>
      <c r="E91" s="12"/>
      <c r="F91" s="12"/>
      <c r="G91" s="12"/>
      <c r="H91" s="12"/>
      <c r="I91" s="12"/>
      <c r="J91" s="12"/>
      <c r="K91" s="12"/>
      <c r="L91" s="17"/>
      <c r="M91" s="18"/>
    </row>
    <row r="92" spans="1:13" ht="10.5" customHeight="1">
      <c r="A92" s="111" t="s">
        <v>65</v>
      </c>
      <c r="B92" s="115"/>
      <c r="C92" s="112"/>
      <c r="D92" s="113">
        <v>0</v>
      </c>
      <c r="E92" s="113"/>
      <c r="F92" s="113"/>
      <c r="G92" s="113"/>
      <c r="H92" s="113"/>
      <c r="I92" s="113"/>
      <c r="J92" s="113"/>
      <c r="K92" s="113"/>
      <c r="L92" s="114"/>
      <c r="M92" s="116">
        <v>0</v>
      </c>
    </row>
    <row r="93" spans="1:13" ht="10.5" customHeight="1">
      <c r="A93" s="98"/>
      <c r="B93" s="104"/>
      <c r="C93" s="100"/>
      <c r="D93" s="102"/>
      <c r="E93" s="102"/>
      <c r="F93" s="102"/>
      <c r="G93" s="102"/>
      <c r="H93" s="102"/>
      <c r="I93" s="102"/>
      <c r="J93" s="102"/>
      <c r="K93" s="102"/>
      <c r="L93" s="108"/>
      <c r="M93" s="110"/>
    </row>
    <row r="94" spans="1:13" ht="10.5" customHeight="1">
      <c r="A94" s="111" t="s">
        <v>66</v>
      </c>
      <c r="B94" s="24">
        <v>126849</v>
      </c>
      <c r="C94" s="20"/>
      <c r="D94" s="19"/>
      <c r="E94" s="19"/>
      <c r="F94" s="19"/>
      <c r="G94" s="19"/>
      <c r="H94" s="19"/>
      <c r="I94" s="19"/>
      <c r="J94" s="19"/>
      <c r="K94" s="19"/>
      <c r="L94" s="22"/>
      <c r="M94" s="25"/>
    </row>
    <row r="95" spans="1:13" ht="10.5" customHeight="1">
      <c r="A95" s="98"/>
      <c r="B95" s="15">
        <v>519847</v>
      </c>
      <c r="C95" s="14"/>
      <c r="D95" s="12"/>
      <c r="E95" s="12"/>
      <c r="F95" s="12"/>
      <c r="G95" s="12"/>
      <c r="H95" s="12"/>
      <c r="I95" s="12"/>
      <c r="J95" s="12"/>
      <c r="K95" s="12"/>
      <c r="L95" s="17"/>
      <c r="M95" s="18"/>
    </row>
    <row r="96" spans="1:13" ht="10.5" customHeight="1">
      <c r="A96" s="111" t="s">
        <v>67</v>
      </c>
      <c r="B96" s="24">
        <v>250000</v>
      </c>
      <c r="C96" s="20"/>
      <c r="D96" s="19"/>
      <c r="E96" s="19"/>
      <c r="F96" s="19"/>
      <c r="G96" s="19"/>
      <c r="H96" s="19"/>
      <c r="I96" s="19"/>
      <c r="J96" s="19"/>
      <c r="K96" s="19"/>
      <c r="L96" s="22"/>
      <c r="M96" s="25"/>
    </row>
    <row r="97" spans="1:13" ht="10.5" customHeight="1">
      <c r="A97" s="98"/>
      <c r="B97" s="15">
        <v>323169</v>
      </c>
      <c r="C97" s="14"/>
      <c r="D97" s="12"/>
      <c r="E97" s="12"/>
      <c r="F97" s="12"/>
      <c r="G97" s="12"/>
      <c r="H97" s="12"/>
      <c r="I97" s="12"/>
      <c r="J97" s="12"/>
      <c r="K97" s="12"/>
      <c r="L97" s="17"/>
      <c r="M97" s="18"/>
    </row>
    <row r="98" spans="1:13" ht="10.5" customHeight="1">
      <c r="A98" s="111" t="s">
        <v>68</v>
      </c>
      <c r="B98" s="115"/>
      <c r="C98" s="112"/>
      <c r="D98" s="113">
        <v>0</v>
      </c>
      <c r="E98" s="113"/>
      <c r="F98" s="113"/>
      <c r="G98" s="113"/>
      <c r="H98" s="113"/>
      <c r="I98" s="113"/>
      <c r="J98" s="113"/>
      <c r="K98" s="113"/>
      <c r="L98" s="114"/>
      <c r="M98" s="116">
        <v>0</v>
      </c>
    </row>
    <row r="99" spans="1:13" ht="10.5" customHeight="1">
      <c r="A99" s="98"/>
      <c r="B99" s="104"/>
      <c r="C99" s="100"/>
      <c r="D99" s="102"/>
      <c r="E99" s="102"/>
      <c r="F99" s="102"/>
      <c r="G99" s="102"/>
      <c r="H99" s="102"/>
      <c r="I99" s="102"/>
      <c r="J99" s="102"/>
      <c r="K99" s="102"/>
      <c r="L99" s="108"/>
      <c r="M99" s="110"/>
    </row>
    <row r="100" spans="1:13" ht="10.5" customHeight="1">
      <c r="A100" s="111" t="s">
        <v>69</v>
      </c>
      <c r="B100" s="24">
        <v>0</v>
      </c>
      <c r="C100" s="20"/>
      <c r="D100" s="19">
        <v>0</v>
      </c>
      <c r="E100" s="19"/>
      <c r="F100" s="19"/>
      <c r="G100" s="19"/>
      <c r="H100" s="19"/>
      <c r="I100" s="19"/>
      <c r="J100" s="19"/>
      <c r="K100" s="19"/>
      <c r="L100" s="22"/>
      <c r="M100" s="25">
        <v>0</v>
      </c>
    </row>
    <row r="101" spans="1:13" ht="10.5" customHeight="1">
      <c r="A101" s="98"/>
      <c r="B101" s="15">
        <v>83960</v>
      </c>
      <c r="C101" s="14"/>
      <c r="D101" s="12"/>
      <c r="E101" s="12"/>
      <c r="F101" s="12"/>
      <c r="G101" s="12"/>
      <c r="H101" s="12"/>
      <c r="I101" s="12"/>
      <c r="J101" s="12"/>
      <c r="K101" s="12"/>
      <c r="L101" s="17"/>
      <c r="M101" s="18">
        <v>0</v>
      </c>
    </row>
    <row r="102" spans="1:13" ht="10.5" customHeight="1">
      <c r="A102" s="111" t="s">
        <v>70</v>
      </c>
      <c r="B102" s="115">
        <v>0</v>
      </c>
      <c r="C102" s="112"/>
      <c r="D102" s="113"/>
      <c r="E102" s="113"/>
      <c r="F102" s="113"/>
      <c r="G102" s="113"/>
      <c r="H102" s="113"/>
      <c r="I102" s="113"/>
      <c r="J102" s="113"/>
      <c r="K102" s="113"/>
      <c r="L102" s="114"/>
      <c r="M102" s="116"/>
    </row>
    <row r="103" spans="1:13" ht="10.5" customHeight="1">
      <c r="A103" s="98"/>
      <c r="B103" s="104"/>
      <c r="C103" s="100"/>
      <c r="D103" s="102"/>
      <c r="E103" s="102"/>
      <c r="F103" s="102"/>
      <c r="G103" s="102"/>
      <c r="H103" s="102"/>
      <c r="I103" s="102"/>
      <c r="J103" s="102"/>
      <c r="K103" s="102"/>
      <c r="L103" s="108"/>
      <c r="M103" s="110"/>
    </row>
    <row r="104" spans="1:13" ht="10.5" customHeight="1">
      <c r="A104" s="111" t="s">
        <v>71</v>
      </c>
      <c r="B104" s="115"/>
      <c r="C104" s="112"/>
      <c r="D104" s="113">
        <v>0</v>
      </c>
      <c r="E104" s="113"/>
      <c r="F104" s="113"/>
      <c r="G104" s="113"/>
      <c r="H104" s="113"/>
      <c r="I104" s="113"/>
      <c r="J104" s="113"/>
      <c r="K104" s="113"/>
      <c r="L104" s="114"/>
      <c r="M104" s="116">
        <v>0</v>
      </c>
    </row>
    <row r="105" spans="1:13" ht="10.5" customHeight="1">
      <c r="A105" s="98"/>
      <c r="B105" s="104"/>
      <c r="C105" s="100"/>
      <c r="D105" s="102"/>
      <c r="E105" s="102"/>
      <c r="F105" s="102"/>
      <c r="G105" s="102"/>
      <c r="H105" s="102"/>
      <c r="I105" s="102"/>
      <c r="J105" s="102"/>
      <c r="K105" s="102"/>
      <c r="L105" s="108"/>
      <c r="M105" s="110"/>
    </row>
    <row r="106" spans="1:13" ht="10.5" customHeight="1">
      <c r="A106" s="111" t="s">
        <v>72</v>
      </c>
      <c r="B106" s="115">
        <v>0</v>
      </c>
      <c r="C106" s="112"/>
      <c r="D106" s="113"/>
      <c r="E106" s="113"/>
      <c r="F106" s="113"/>
      <c r="G106" s="113"/>
      <c r="H106" s="113"/>
      <c r="I106" s="113"/>
      <c r="J106" s="113"/>
      <c r="K106" s="113"/>
      <c r="L106" s="114"/>
      <c r="M106" s="116"/>
    </row>
    <row r="107" spans="1:13" ht="10.5" customHeight="1">
      <c r="A107" s="98"/>
      <c r="B107" s="104"/>
      <c r="C107" s="100"/>
      <c r="D107" s="102"/>
      <c r="E107" s="102"/>
      <c r="F107" s="102"/>
      <c r="G107" s="102"/>
      <c r="H107" s="102"/>
      <c r="I107" s="102"/>
      <c r="J107" s="102"/>
      <c r="K107" s="102"/>
      <c r="L107" s="108"/>
      <c r="M107" s="110"/>
    </row>
    <row r="108" spans="1:13" ht="10.5" customHeight="1">
      <c r="A108" s="111" t="s">
        <v>73</v>
      </c>
      <c r="B108" s="115"/>
      <c r="C108" s="112"/>
      <c r="D108" s="113">
        <v>0</v>
      </c>
      <c r="E108" s="113"/>
      <c r="F108" s="113"/>
      <c r="G108" s="113"/>
      <c r="H108" s="113"/>
      <c r="I108" s="113"/>
      <c r="J108" s="113"/>
      <c r="K108" s="113"/>
      <c r="L108" s="114"/>
      <c r="M108" s="116">
        <v>0</v>
      </c>
    </row>
    <row r="109" spans="1:13" ht="10.5" customHeight="1">
      <c r="A109" s="98"/>
      <c r="B109" s="104"/>
      <c r="C109" s="100"/>
      <c r="D109" s="102"/>
      <c r="E109" s="102"/>
      <c r="F109" s="102"/>
      <c r="G109" s="102"/>
      <c r="H109" s="102"/>
      <c r="I109" s="102"/>
      <c r="J109" s="102"/>
      <c r="K109" s="102"/>
      <c r="L109" s="108"/>
      <c r="M109" s="110"/>
    </row>
    <row r="110" spans="1:13" ht="10.5" customHeight="1">
      <c r="A110" s="111" t="s">
        <v>74</v>
      </c>
      <c r="B110" s="115"/>
      <c r="C110" s="112"/>
      <c r="D110" s="113">
        <v>139125</v>
      </c>
      <c r="E110" s="113"/>
      <c r="F110" s="113"/>
      <c r="G110" s="113"/>
      <c r="H110" s="113"/>
      <c r="I110" s="113"/>
      <c r="J110" s="113"/>
      <c r="K110" s="113"/>
      <c r="L110" s="114"/>
      <c r="M110" s="116">
        <v>139125</v>
      </c>
    </row>
    <row r="111" spans="1:13" ht="10.5" customHeight="1">
      <c r="A111" s="98"/>
      <c r="B111" s="104"/>
      <c r="C111" s="100"/>
      <c r="D111" s="102"/>
      <c r="E111" s="102"/>
      <c r="F111" s="102"/>
      <c r="G111" s="102"/>
      <c r="H111" s="102"/>
      <c r="I111" s="102"/>
      <c r="J111" s="102"/>
      <c r="K111" s="102"/>
      <c r="L111" s="108"/>
      <c r="M111" s="110"/>
    </row>
    <row r="112" spans="1:13" ht="10.5" customHeight="1">
      <c r="A112" s="111" t="s">
        <v>75</v>
      </c>
      <c r="B112" s="24">
        <v>2000000</v>
      </c>
      <c r="C112" s="20"/>
      <c r="D112" s="19"/>
      <c r="E112" s="19"/>
      <c r="F112" s="19"/>
      <c r="G112" s="19"/>
      <c r="H112" s="19"/>
      <c r="I112" s="19"/>
      <c r="J112" s="19"/>
      <c r="K112" s="19"/>
      <c r="L112" s="22"/>
      <c r="M112" s="25"/>
    </row>
    <row r="113" spans="1:13" ht="10.5" customHeight="1">
      <c r="A113" s="98"/>
      <c r="B113" s="15">
        <v>0</v>
      </c>
      <c r="C113" s="14"/>
      <c r="D113" s="12"/>
      <c r="E113" s="12"/>
      <c r="F113" s="12"/>
      <c r="G113" s="12"/>
      <c r="H113" s="12"/>
      <c r="I113" s="12"/>
      <c r="J113" s="12"/>
      <c r="K113" s="12"/>
      <c r="L113" s="17"/>
      <c r="M113" s="18"/>
    </row>
    <row r="114" spans="1:13" ht="10.5" customHeight="1">
      <c r="A114" s="111" t="s">
        <v>76</v>
      </c>
      <c r="B114" s="24">
        <v>778850</v>
      </c>
      <c r="C114" s="20"/>
      <c r="D114" s="19">
        <v>0</v>
      </c>
      <c r="E114" s="19">
        <v>21150</v>
      </c>
      <c r="F114" s="19"/>
      <c r="G114" s="19"/>
      <c r="H114" s="19"/>
      <c r="I114" s="19"/>
      <c r="J114" s="19"/>
      <c r="K114" s="19"/>
      <c r="L114" s="22"/>
      <c r="M114" s="25">
        <v>21150</v>
      </c>
    </row>
    <row r="115" spans="1:13" ht="10.5" customHeight="1">
      <c r="A115" s="98"/>
      <c r="B115" s="15">
        <v>1543350</v>
      </c>
      <c r="C115" s="14"/>
      <c r="D115" s="12"/>
      <c r="E115" s="12"/>
      <c r="F115" s="12"/>
      <c r="G115" s="12"/>
      <c r="H115" s="12"/>
      <c r="I115" s="12"/>
      <c r="J115" s="12"/>
      <c r="K115" s="12"/>
      <c r="L115" s="17"/>
      <c r="M115" s="18">
        <v>21150</v>
      </c>
    </row>
    <row r="116" spans="1:13" ht="10.5" customHeight="1">
      <c r="A116" s="111" t="s">
        <v>77</v>
      </c>
      <c r="B116" s="24">
        <v>0</v>
      </c>
      <c r="C116" s="20"/>
      <c r="D116" s="23">
        <v>725000</v>
      </c>
      <c r="E116" s="19"/>
      <c r="F116" s="19"/>
      <c r="G116" s="19"/>
      <c r="H116" s="19"/>
      <c r="I116" s="19"/>
      <c r="J116" s="19"/>
      <c r="K116" s="19"/>
      <c r="L116" s="22"/>
      <c r="M116" s="25">
        <v>725000</v>
      </c>
    </row>
    <row r="117" spans="1:13" ht="10.5" customHeight="1">
      <c r="A117" s="98"/>
      <c r="B117" s="15">
        <v>725000</v>
      </c>
      <c r="C117" s="14"/>
      <c r="D117" s="12">
        <v>0</v>
      </c>
      <c r="E117" s="12"/>
      <c r="F117" s="12"/>
      <c r="G117" s="12"/>
      <c r="H117" s="12"/>
      <c r="I117" s="12"/>
      <c r="J117" s="12"/>
      <c r="K117" s="12"/>
      <c r="L117" s="17"/>
      <c r="M117" s="18">
        <v>0</v>
      </c>
    </row>
    <row r="118" spans="1:13" ht="10.5" customHeight="1">
      <c r="A118" s="111" t="s">
        <v>78</v>
      </c>
      <c r="B118" s="115"/>
      <c r="C118" s="112">
        <v>18000000</v>
      </c>
      <c r="D118" s="113"/>
      <c r="E118" s="113"/>
      <c r="F118" s="113"/>
      <c r="G118" s="113"/>
      <c r="H118" s="113"/>
      <c r="I118" s="113"/>
      <c r="J118" s="113"/>
      <c r="K118" s="113"/>
      <c r="L118" s="114"/>
      <c r="M118" s="116">
        <v>18000000</v>
      </c>
    </row>
    <row r="119" spans="1:13" ht="10.5" customHeight="1">
      <c r="A119" s="98"/>
      <c r="B119" s="104"/>
      <c r="C119" s="100"/>
      <c r="D119" s="102"/>
      <c r="E119" s="102"/>
      <c r="F119" s="102"/>
      <c r="G119" s="102"/>
      <c r="H119" s="102"/>
      <c r="I119" s="102"/>
      <c r="J119" s="102"/>
      <c r="K119" s="102"/>
      <c r="L119" s="108"/>
      <c r="M119" s="110"/>
    </row>
    <row r="120" spans="1:13" ht="10.5" customHeight="1">
      <c r="A120" s="111" t="s">
        <v>79</v>
      </c>
      <c r="B120" s="24">
        <v>600000</v>
      </c>
      <c r="C120" s="20"/>
      <c r="D120" s="19"/>
      <c r="E120" s="19"/>
      <c r="F120" s="19"/>
      <c r="G120" s="19"/>
      <c r="H120" s="19"/>
      <c r="I120" s="19"/>
      <c r="J120" s="19"/>
      <c r="K120" s="19"/>
      <c r="L120" s="22"/>
      <c r="M120" s="25"/>
    </row>
    <row r="121" spans="1:13" ht="10.5" customHeight="1">
      <c r="A121" s="98"/>
      <c r="B121" s="15">
        <v>523600</v>
      </c>
      <c r="C121" s="14"/>
      <c r="D121" s="12"/>
      <c r="E121" s="12"/>
      <c r="F121" s="12"/>
      <c r="G121" s="12"/>
      <c r="H121" s="12"/>
      <c r="I121" s="12"/>
      <c r="J121" s="12"/>
      <c r="K121" s="12"/>
      <c r="L121" s="17"/>
      <c r="M121" s="18"/>
    </row>
    <row r="122" spans="1:13" ht="10.5" customHeight="1">
      <c r="A122" s="111" t="s">
        <v>80</v>
      </c>
      <c r="B122" s="115"/>
      <c r="C122" s="112"/>
      <c r="D122" s="113">
        <v>0</v>
      </c>
      <c r="E122" s="113"/>
      <c r="F122" s="113"/>
      <c r="G122" s="113"/>
      <c r="H122" s="113"/>
      <c r="I122" s="113"/>
      <c r="J122" s="113"/>
      <c r="K122" s="113"/>
      <c r="L122" s="114"/>
      <c r="M122" s="116">
        <v>0</v>
      </c>
    </row>
    <row r="123" spans="1:13" ht="10.5" customHeight="1">
      <c r="A123" s="98"/>
      <c r="B123" s="104"/>
      <c r="C123" s="100"/>
      <c r="D123" s="102"/>
      <c r="E123" s="102"/>
      <c r="F123" s="102"/>
      <c r="G123" s="102"/>
      <c r="H123" s="102"/>
      <c r="I123" s="102"/>
      <c r="J123" s="102"/>
      <c r="K123" s="102"/>
      <c r="L123" s="108"/>
      <c r="M123" s="110"/>
    </row>
    <row r="124" spans="1:13" ht="10.5" customHeight="1">
      <c r="A124" s="111" t="s">
        <v>81</v>
      </c>
      <c r="B124" s="115">
        <v>88711</v>
      </c>
      <c r="C124" s="112"/>
      <c r="D124" s="113"/>
      <c r="E124" s="113"/>
      <c r="F124" s="113"/>
      <c r="G124" s="113"/>
      <c r="H124" s="113"/>
      <c r="I124" s="113"/>
      <c r="J124" s="113"/>
      <c r="K124" s="113"/>
      <c r="L124" s="114"/>
      <c r="M124" s="116"/>
    </row>
    <row r="125" spans="1:13" ht="10.5" customHeight="1" thickBot="1">
      <c r="A125" s="117"/>
      <c r="B125" s="121"/>
      <c r="C125" s="118"/>
      <c r="D125" s="119"/>
      <c r="E125" s="119"/>
      <c r="F125" s="119"/>
      <c r="G125" s="119"/>
      <c r="H125" s="119"/>
      <c r="I125" s="119"/>
      <c r="J125" s="119"/>
      <c r="K125" s="119"/>
      <c r="L125" s="120"/>
      <c r="M125" s="122"/>
    </row>
    <row r="126" spans="1:13" ht="21.75" customHeight="1" thickBot="1">
      <c r="A126" s="33" t="s">
        <v>82</v>
      </c>
      <c r="B126" s="28">
        <v>29786796</v>
      </c>
      <c r="C126" s="27">
        <v>18000000</v>
      </c>
      <c r="D126" s="26">
        <v>18918244</v>
      </c>
      <c r="E126" s="26">
        <v>21150</v>
      </c>
      <c r="F126" s="26">
        <v>21237000</v>
      </c>
      <c r="G126" s="26"/>
      <c r="H126" s="26"/>
      <c r="I126" s="26">
        <v>0</v>
      </c>
      <c r="J126" s="26">
        <v>0</v>
      </c>
      <c r="K126" s="26">
        <v>249119</v>
      </c>
      <c r="L126" s="29"/>
      <c r="M126" s="28">
        <v>58425513</v>
      </c>
    </row>
    <row r="127" spans="1:13" ht="21.75" customHeight="1" thickBot="1">
      <c r="A127" s="33" t="s">
        <v>82</v>
      </c>
      <c r="B127" s="28">
        <v>30639148</v>
      </c>
      <c r="C127" s="27">
        <v>18000000</v>
      </c>
      <c r="D127" s="26">
        <v>2212900</v>
      </c>
      <c r="E127" s="26">
        <v>21150</v>
      </c>
      <c r="F127" s="26">
        <v>6237000</v>
      </c>
      <c r="G127" s="26"/>
      <c r="H127" s="26"/>
      <c r="I127" s="26">
        <v>6000000</v>
      </c>
      <c r="J127" s="26">
        <v>15000000</v>
      </c>
      <c r="K127" s="26">
        <v>249119</v>
      </c>
      <c r="L127" s="29"/>
      <c r="M127" s="28">
        <v>47720169</v>
      </c>
    </row>
    <row r="128" ht="21.75" customHeight="1" thickBot="1"/>
    <row r="129" spans="1:13" ht="49.5" customHeight="1">
      <c r="A129" s="95" t="s">
        <v>83</v>
      </c>
      <c r="B129" s="105" t="s">
        <v>19</v>
      </c>
      <c r="C129" s="5" t="s">
        <v>2</v>
      </c>
      <c r="D129" s="3" t="s">
        <v>4</v>
      </c>
      <c r="E129" s="3" t="s">
        <v>6</v>
      </c>
      <c r="F129" s="3" t="s">
        <v>8</v>
      </c>
      <c r="G129" s="3" t="s">
        <v>10</v>
      </c>
      <c r="H129" s="3" t="s">
        <v>12</v>
      </c>
      <c r="I129" s="123" t="s">
        <v>14</v>
      </c>
      <c r="J129" s="123" t="s">
        <v>15</v>
      </c>
      <c r="K129" s="123" t="s">
        <v>16</v>
      </c>
      <c r="L129" s="9" t="s">
        <v>17</v>
      </c>
      <c r="M129" s="6" t="s">
        <v>20</v>
      </c>
    </row>
    <row r="130" spans="1:13" ht="21.75" customHeight="1" thickBot="1">
      <c r="A130" s="96"/>
      <c r="B130" s="106"/>
      <c r="C130" s="7" t="s">
        <v>3</v>
      </c>
      <c r="D130" s="4" t="s">
        <v>5</v>
      </c>
      <c r="E130" s="4" t="s">
        <v>7</v>
      </c>
      <c r="F130" s="4" t="s">
        <v>9</v>
      </c>
      <c r="G130" s="4" t="s">
        <v>11</v>
      </c>
      <c r="H130" s="4" t="s">
        <v>13</v>
      </c>
      <c r="I130" s="124"/>
      <c r="J130" s="124"/>
      <c r="K130" s="124"/>
      <c r="L130" s="10" t="s">
        <v>18</v>
      </c>
      <c r="M130" s="8" t="s">
        <v>21</v>
      </c>
    </row>
    <row r="131" spans="1:13" ht="10.5" customHeight="1">
      <c r="A131" s="97" t="s">
        <v>84</v>
      </c>
      <c r="B131" s="30">
        <v>3000000</v>
      </c>
      <c r="C131" s="13"/>
      <c r="D131" s="11"/>
      <c r="E131" s="11"/>
      <c r="F131" s="11"/>
      <c r="G131" s="11"/>
      <c r="H131" s="11"/>
      <c r="I131" s="11"/>
      <c r="J131" s="11"/>
      <c r="K131" s="11"/>
      <c r="L131" s="16"/>
      <c r="M131" s="31"/>
    </row>
    <row r="132" spans="1:13" ht="10.5" customHeight="1">
      <c r="A132" s="98"/>
      <c r="B132" s="15">
        <v>0</v>
      </c>
      <c r="C132" s="14"/>
      <c r="D132" s="12"/>
      <c r="E132" s="12"/>
      <c r="F132" s="12"/>
      <c r="G132" s="12"/>
      <c r="H132" s="12"/>
      <c r="I132" s="12"/>
      <c r="J132" s="12"/>
      <c r="K132" s="12"/>
      <c r="L132" s="17"/>
      <c r="M132" s="18"/>
    </row>
    <row r="133" spans="1:13" ht="10.5" customHeight="1">
      <c r="A133" s="111" t="s">
        <v>85</v>
      </c>
      <c r="B133" s="24">
        <v>0</v>
      </c>
      <c r="C133" s="20"/>
      <c r="D133" s="19"/>
      <c r="E133" s="19"/>
      <c r="F133" s="19"/>
      <c r="G133" s="19"/>
      <c r="H133" s="19"/>
      <c r="I133" s="19"/>
      <c r="J133" s="19"/>
      <c r="K133" s="19">
        <v>2100000</v>
      </c>
      <c r="L133" s="22"/>
      <c r="M133" s="25"/>
    </row>
    <row r="134" spans="1:13" ht="10.5" customHeight="1">
      <c r="A134" s="98"/>
      <c r="B134" s="15">
        <v>83942</v>
      </c>
      <c r="C134" s="14"/>
      <c r="D134" s="12"/>
      <c r="E134" s="12"/>
      <c r="F134" s="12"/>
      <c r="G134" s="12"/>
      <c r="H134" s="12"/>
      <c r="I134" s="12"/>
      <c r="J134" s="12"/>
      <c r="K134" s="12"/>
      <c r="L134" s="17"/>
      <c r="M134" s="18"/>
    </row>
    <row r="135" spans="1:13" ht="10.5" customHeight="1">
      <c r="A135" s="111" t="s">
        <v>86</v>
      </c>
      <c r="B135" s="115"/>
      <c r="C135" s="112">
        <v>2000000</v>
      </c>
      <c r="D135" s="113"/>
      <c r="E135" s="113"/>
      <c r="F135" s="113"/>
      <c r="G135" s="113"/>
      <c r="H135" s="113"/>
      <c r="I135" s="113"/>
      <c r="J135" s="113"/>
      <c r="K135" s="113"/>
      <c r="L135" s="114"/>
      <c r="M135" s="116">
        <v>2000000</v>
      </c>
    </row>
    <row r="136" spans="1:13" ht="10.5" customHeight="1">
      <c r="A136" s="98"/>
      <c r="B136" s="104"/>
      <c r="C136" s="100"/>
      <c r="D136" s="102"/>
      <c r="E136" s="102"/>
      <c r="F136" s="102"/>
      <c r="G136" s="102"/>
      <c r="H136" s="102"/>
      <c r="I136" s="102"/>
      <c r="J136" s="102"/>
      <c r="K136" s="102"/>
      <c r="L136" s="108"/>
      <c r="M136" s="110"/>
    </row>
    <row r="137" spans="1:13" ht="10.5" customHeight="1">
      <c r="A137" s="111" t="s">
        <v>87</v>
      </c>
      <c r="B137" s="115">
        <v>140348</v>
      </c>
      <c r="C137" s="112"/>
      <c r="D137" s="113"/>
      <c r="E137" s="113"/>
      <c r="F137" s="113"/>
      <c r="G137" s="113"/>
      <c r="H137" s="113"/>
      <c r="I137" s="113"/>
      <c r="J137" s="113"/>
      <c r="K137" s="113"/>
      <c r="L137" s="114"/>
      <c r="M137" s="116"/>
    </row>
    <row r="138" spans="1:13" ht="10.5" customHeight="1" thickBot="1">
      <c r="A138" s="117"/>
      <c r="B138" s="121"/>
      <c r="C138" s="118"/>
      <c r="D138" s="119"/>
      <c r="E138" s="119"/>
      <c r="F138" s="119"/>
      <c r="G138" s="119"/>
      <c r="H138" s="119"/>
      <c r="I138" s="119"/>
      <c r="J138" s="119"/>
      <c r="K138" s="119"/>
      <c r="L138" s="120"/>
      <c r="M138" s="122"/>
    </row>
    <row r="139" spans="1:13" ht="21.75" customHeight="1" thickBot="1">
      <c r="A139" s="33" t="s">
        <v>88</v>
      </c>
      <c r="B139" s="28">
        <v>3140348</v>
      </c>
      <c r="C139" s="27">
        <v>2000000</v>
      </c>
      <c r="D139" s="26"/>
      <c r="E139" s="26"/>
      <c r="F139" s="26"/>
      <c r="G139" s="26"/>
      <c r="H139" s="26"/>
      <c r="I139" s="26"/>
      <c r="J139" s="26"/>
      <c r="K139" s="26">
        <v>2100000</v>
      </c>
      <c r="L139" s="29"/>
      <c r="M139" s="28">
        <f>4100000-K139</f>
        <v>2000000</v>
      </c>
    </row>
    <row r="140" spans="1:13" ht="21.75" customHeight="1" thickBot="1">
      <c r="A140" s="33" t="s">
        <v>88</v>
      </c>
      <c r="B140" s="28">
        <v>224290</v>
      </c>
      <c r="C140" s="27">
        <v>2000000</v>
      </c>
      <c r="D140" s="26"/>
      <c r="E140" s="26"/>
      <c r="F140" s="26"/>
      <c r="G140" s="26"/>
      <c r="H140" s="26"/>
      <c r="I140" s="26"/>
      <c r="J140" s="26"/>
      <c r="K140" s="26">
        <v>2100000</v>
      </c>
      <c r="L140" s="29"/>
      <c r="M140" s="28">
        <f>4100000-K140</f>
        <v>2000000</v>
      </c>
    </row>
    <row r="141" ht="21.75" customHeight="1" thickBot="1"/>
    <row r="142" spans="1:13" ht="21.75" customHeight="1" thickBot="1">
      <c r="A142" s="33" t="s">
        <v>89</v>
      </c>
      <c r="B142" s="28">
        <v>32927144</v>
      </c>
      <c r="C142" s="27">
        <v>20000000</v>
      </c>
      <c r="D142" s="26">
        <v>18918244</v>
      </c>
      <c r="E142" s="26">
        <v>21150</v>
      </c>
      <c r="F142" s="26">
        <v>21237000</v>
      </c>
      <c r="G142" s="26"/>
      <c r="H142" s="26"/>
      <c r="I142" s="26">
        <v>0</v>
      </c>
      <c r="J142" s="26">
        <v>0</v>
      </c>
      <c r="K142" s="26">
        <v>2349119</v>
      </c>
      <c r="L142" s="29"/>
      <c r="M142" s="28">
        <f>62525513-K142</f>
        <v>60176394</v>
      </c>
    </row>
    <row r="143" spans="1:13" ht="21.75" customHeight="1" thickBot="1">
      <c r="A143" s="33" t="s">
        <v>89</v>
      </c>
      <c r="B143" s="28">
        <v>30863438</v>
      </c>
      <c r="C143" s="27">
        <v>20000000</v>
      </c>
      <c r="D143" s="26">
        <v>2212900</v>
      </c>
      <c r="E143" s="26">
        <v>21150</v>
      </c>
      <c r="F143" s="26">
        <v>6237000</v>
      </c>
      <c r="G143" s="26"/>
      <c r="H143" s="26"/>
      <c r="I143" s="26">
        <v>6000000</v>
      </c>
      <c r="J143" s="26">
        <v>15000000</v>
      </c>
      <c r="K143" s="26">
        <v>2349119</v>
      </c>
      <c r="L143" s="29"/>
      <c r="M143" s="28">
        <f>51820169-K143</f>
        <v>49471050</v>
      </c>
    </row>
    <row r="145" ht="21.75" customHeight="1" thickBot="1">
      <c r="A145" s="83" t="s">
        <v>105</v>
      </c>
    </row>
    <row r="146" spans="1:2" ht="21.75" customHeight="1">
      <c r="A146" s="84" t="s">
        <v>98</v>
      </c>
      <c r="B146" s="85" t="s">
        <v>101</v>
      </c>
    </row>
    <row r="147" spans="1:2" ht="21.75" customHeight="1">
      <c r="A147" s="86" t="str">
        <f>+A118</f>
        <v>Vybavení kardiochirurgie</v>
      </c>
      <c r="B147" s="87">
        <f>+C118</f>
        <v>18000000</v>
      </c>
    </row>
    <row r="148" spans="1:2" ht="21.75" customHeight="1">
      <c r="A148" s="86" t="str">
        <f>+A135</f>
        <v>Stavební úpravy JIP  (INT) - kardio</v>
      </c>
      <c r="B148" s="87">
        <f>+C135</f>
        <v>2000000</v>
      </c>
    </row>
    <row r="149" spans="1:2" ht="21.75" customHeight="1">
      <c r="A149" s="88" t="s">
        <v>102</v>
      </c>
      <c r="B149" s="89" t="s">
        <v>103</v>
      </c>
    </row>
    <row r="150" spans="1:4" ht="21.75" customHeight="1">
      <c r="A150" s="90" t="s">
        <v>99</v>
      </c>
      <c r="B150" s="91">
        <v>15745506.84</v>
      </c>
      <c r="C150" s="53"/>
      <c r="D150" s="53"/>
    </row>
    <row r="151" spans="1:4" ht="21.75" customHeight="1">
      <c r="A151" s="92">
        <f>+B160</f>
        <v>6351</v>
      </c>
      <c r="B151" s="87">
        <v>14118161.74</v>
      </c>
      <c r="C151" s="53"/>
      <c r="D151" s="53"/>
    </row>
    <row r="152" spans="1:4" ht="21.75" customHeight="1">
      <c r="A152" s="92">
        <f>+B161</f>
        <v>5331</v>
      </c>
      <c r="B152" s="87">
        <v>1627345.1</v>
      </c>
      <c r="C152" s="53"/>
      <c r="D152" s="53"/>
    </row>
    <row r="153" spans="1:4" ht="21.75" customHeight="1">
      <c r="A153" s="90" t="s">
        <v>100</v>
      </c>
      <c r="B153" s="91">
        <v>1423674.1</v>
      </c>
      <c r="C153" s="53"/>
      <c r="D153" s="53"/>
    </row>
    <row r="154" spans="1:2" ht="21.75" customHeight="1">
      <c r="A154" s="92">
        <f>+A151</f>
        <v>6351</v>
      </c>
      <c r="B154" s="87">
        <v>718524.2</v>
      </c>
    </row>
    <row r="155" spans="1:2" ht="21.75" customHeight="1">
      <c r="A155" s="92">
        <f>+A152</f>
        <v>5331</v>
      </c>
      <c r="B155" s="87">
        <v>705149.9</v>
      </c>
    </row>
    <row r="156" spans="1:2" ht="21.75" customHeight="1" thickBot="1">
      <c r="A156" s="93" t="s">
        <v>104</v>
      </c>
      <c r="B156" s="94">
        <f>+B147+B148-B150-B153</f>
        <v>2830819.06</v>
      </c>
    </row>
    <row r="157" spans="1:4" ht="19.5" customHeight="1">
      <c r="A157" s="54"/>
      <c r="B157" s="55"/>
      <c r="C157" s="53"/>
      <c r="D157" s="53"/>
    </row>
    <row r="158" spans="1:6" ht="21.75" customHeight="1" thickBot="1">
      <c r="A158" s="83" t="s">
        <v>106</v>
      </c>
      <c r="F158" s="1" t="s">
        <v>109</v>
      </c>
    </row>
    <row r="159" spans="1:6" ht="25.5" customHeight="1">
      <c r="A159" s="43" t="s">
        <v>91</v>
      </c>
      <c r="B159" s="44" t="s">
        <v>92</v>
      </c>
      <c r="C159" s="44" t="s">
        <v>93</v>
      </c>
      <c r="D159" s="45" t="s">
        <v>94</v>
      </c>
      <c r="E159" s="45" t="s">
        <v>95</v>
      </c>
      <c r="F159" s="46" t="s">
        <v>96</v>
      </c>
    </row>
    <row r="160" spans="1:6" ht="21.75" customHeight="1">
      <c r="A160" s="125" t="s">
        <v>107</v>
      </c>
      <c r="B160" s="35">
        <v>6351</v>
      </c>
      <c r="C160" s="36" t="s">
        <v>5</v>
      </c>
      <c r="D160" s="37">
        <v>18918.2</v>
      </c>
      <c r="E160" s="37">
        <f>-(D160*1000-D143-I143)/1000</f>
        <v>-10705.3</v>
      </c>
      <c r="F160" s="38">
        <f>+D160+E160</f>
        <v>8212.900000000001</v>
      </c>
    </row>
    <row r="161" spans="1:6" ht="21.75" customHeight="1" thickBot="1">
      <c r="A161" s="126"/>
      <c r="B161" s="47">
        <v>5331</v>
      </c>
      <c r="C161" s="48" t="s">
        <v>5</v>
      </c>
      <c r="D161" s="49">
        <v>33881.8</v>
      </c>
      <c r="E161" s="49">
        <f>-E160</f>
        <v>10705.3</v>
      </c>
      <c r="F161" s="50">
        <f>+D161+E161</f>
        <v>44587.100000000006</v>
      </c>
    </row>
    <row r="162" spans="1:6" ht="21.75" customHeight="1" thickBot="1">
      <c r="A162" s="127" t="s">
        <v>97</v>
      </c>
      <c r="B162" s="128"/>
      <c r="C162" s="129"/>
      <c r="D162" s="51">
        <f>SUM(D160:D161)</f>
        <v>52800</v>
      </c>
      <c r="E162" s="51">
        <f>SUM(E160:E161)</f>
        <v>0</v>
      </c>
      <c r="F162" s="52">
        <f>SUM(F160:F161)</f>
        <v>52800.00000000001</v>
      </c>
    </row>
    <row r="163" spans="1:6" ht="21.75" customHeight="1">
      <c r="A163" s="125" t="s">
        <v>108</v>
      </c>
      <c r="B163" s="35">
        <v>6351</v>
      </c>
      <c r="C163" s="36" t="s">
        <v>3</v>
      </c>
      <c r="D163" s="37">
        <v>20000</v>
      </c>
      <c r="E163" s="37">
        <f>-(B152+B155)/1000</f>
        <v>-2332.495</v>
      </c>
      <c r="F163" s="38">
        <f>+D163+E163</f>
        <v>17667.505</v>
      </c>
    </row>
    <row r="164" spans="1:6" ht="21.75" customHeight="1" thickBot="1">
      <c r="A164" s="130"/>
      <c r="B164" s="39">
        <v>5331</v>
      </c>
      <c r="C164" s="40" t="s">
        <v>3</v>
      </c>
      <c r="D164" s="41">
        <v>0</v>
      </c>
      <c r="E164" s="41">
        <f>-E163</f>
        <v>2332.495</v>
      </c>
      <c r="F164" s="42">
        <f>+D164+E164</f>
        <v>2332.495</v>
      </c>
    </row>
  </sheetData>
  <mergeCells count="485">
    <mergeCell ref="A160:A161"/>
    <mergeCell ref="A162:C162"/>
    <mergeCell ref="A163:A164"/>
    <mergeCell ref="B129:B130"/>
    <mergeCell ref="B137:B138"/>
    <mergeCell ref="A137:A138"/>
    <mergeCell ref="C137:C138"/>
    <mergeCell ref="B135:B136"/>
    <mergeCell ref="C135:C136"/>
    <mergeCell ref="I129:I130"/>
    <mergeCell ref="J129:J130"/>
    <mergeCell ref="K129:K130"/>
    <mergeCell ref="M137:M138"/>
    <mergeCell ref="L137:L138"/>
    <mergeCell ref="M135:M136"/>
    <mergeCell ref="I4:I5"/>
    <mergeCell ref="J4:J5"/>
    <mergeCell ref="K4:K5"/>
    <mergeCell ref="J137:J138"/>
    <mergeCell ref="K137:K138"/>
    <mergeCell ref="K124:K125"/>
    <mergeCell ref="J122:J123"/>
    <mergeCell ref="K122:K123"/>
    <mergeCell ref="K118:K119"/>
    <mergeCell ref="K110:K111"/>
    <mergeCell ref="F137:F138"/>
    <mergeCell ref="G137:G138"/>
    <mergeCell ref="H137:H138"/>
    <mergeCell ref="I137:I138"/>
    <mergeCell ref="D137:D138"/>
    <mergeCell ref="E137:E138"/>
    <mergeCell ref="K135:K136"/>
    <mergeCell ref="L135:L136"/>
    <mergeCell ref="G135:G136"/>
    <mergeCell ref="H135:H136"/>
    <mergeCell ref="I135:I136"/>
    <mergeCell ref="J135:J136"/>
    <mergeCell ref="D135:D136"/>
    <mergeCell ref="E135:E136"/>
    <mergeCell ref="F135:F136"/>
    <mergeCell ref="A129:A130"/>
    <mergeCell ref="A131:A132"/>
    <mergeCell ref="A133:A134"/>
    <mergeCell ref="A135:A136"/>
    <mergeCell ref="L124:L125"/>
    <mergeCell ref="B124:B125"/>
    <mergeCell ref="M124:M125"/>
    <mergeCell ref="M122:M123"/>
    <mergeCell ref="F124:F125"/>
    <mergeCell ref="G124:G125"/>
    <mergeCell ref="H124:H125"/>
    <mergeCell ref="I124:I125"/>
    <mergeCell ref="J124:J125"/>
    <mergeCell ref="I122:I123"/>
    <mergeCell ref="A124:A125"/>
    <mergeCell ref="C124:C125"/>
    <mergeCell ref="D124:D125"/>
    <mergeCell ref="E124:E125"/>
    <mergeCell ref="L122:L123"/>
    <mergeCell ref="E122:E123"/>
    <mergeCell ref="F122:F123"/>
    <mergeCell ref="G122:G123"/>
    <mergeCell ref="H122:H123"/>
    <mergeCell ref="A120:A121"/>
    <mergeCell ref="A122:A123"/>
    <mergeCell ref="C122:C123"/>
    <mergeCell ref="D122:D123"/>
    <mergeCell ref="B122:B123"/>
    <mergeCell ref="L118:L119"/>
    <mergeCell ref="B118:B119"/>
    <mergeCell ref="M118:M119"/>
    <mergeCell ref="G118:G119"/>
    <mergeCell ref="H118:H119"/>
    <mergeCell ref="I118:I119"/>
    <mergeCell ref="J118:J119"/>
    <mergeCell ref="C118:C119"/>
    <mergeCell ref="D118:D119"/>
    <mergeCell ref="E118:E119"/>
    <mergeCell ref="F118:F119"/>
    <mergeCell ref="A112:A113"/>
    <mergeCell ref="A114:A115"/>
    <mergeCell ref="A116:A117"/>
    <mergeCell ref="A118:A119"/>
    <mergeCell ref="L110:L111"/>
    <mergeCell ref="B110:B111"/>
    <mergeCell ref="M110:M111"/>
    <mergeCell ref="M108:M109"/>
    <mergeCell ref="F110:F111"/>
    <mergeCell ref="G110:G111"/>
    <mergeCell ref="H110:H111"/>
    <mergeCell ref="I110:I111"/>
    <mergeCell ref="J110:J111"/>
    <mergeCell ref="J108:J109"/>
    <mergeCell ref="A110:A111"/>
    <mergeCell ref="C110:C111"/>
    <mergeCell ref="D110:D111"/>
    <mergeCell ref="E110:E111"/>
    <mergeCell ref="K108:K109"/>
    <mergeCell ref="L108:L109"/>
    <mergeCell ref="B108:B109"/>
    <mergeCell ref="F108:F109"/>
    <mergeCell ref="G108:G109"/>
    <mergeCell ref="H108:H109"/>
    <mergeCell ref="I108:I109"/>
    <mergeCell ref="A108:A109"/>
    <mergeCell ref="C108:C109"/>
    <mergeCell ref="D108:D109"/>
    <mergeCell ref="E108:E109"/>
    <mergeCell ref="K106:K107"/>
    <mergeCell ref="L106:L107"/>
    <mergeCell ref="B106:B107"/>
    <mergeCell ref="M106:M107"/>
    <mergeCell ref="M104:M105"/>
    <mergeCell ref="A106:A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J104:J105"/>
    <mergeCell ref="K104:K105"/>
    <mergeCell ref="L104:L105"/>
    <mergeCell ref="B104:B105"/>
    <mergeCell ref="B102:B103"/>
    <mergeCell ref="M102:M103"/>
    <mergeCell ref="A104:A105"/>
    <mergeCell ref="C104:C105"/>
    <mergeCell ref="D104:D105"/>
    <mergeCell ref="E104:E105"/>
    <mergeCell ref="F104:F105"/>
    <mergeCell ref="G104:G105"/>
    <mergeCell ref="H104:H105"/>
    <mergeCell ref="I104:I105"/>
    <mergeCell ref="I102:I103"/>
    <mergeCell ref="J102:J103"/>
    <mergeCell ref="K102:K103"/>
    <mergeCell ref="L102:L103"/>
    <mergeCell ref="B98:B99"/>
    <mergeCell ref="M98:M99"/>
    <mergeCell ref="A100:A101"/>
    <mergeCell ref="A102:A103"/>
    <mergeCell ref="C102:C103"/>
    <mergeCell ref="D102:D103"/>
    <mergeCell ref="E102:E103"/>
    <mergeCell ref="F102:F103"/>
    <mergeCell ref="G102:G103"/>
    <mergeCell ref="H102:H103"/>
    <mergeCell ref="I98:I99"/>
    <mergeCell ref="J98:J99"/>
    <mergeCell ref="K98:K99"/>
    <mergeCell ref="L98:L99"/>
    <mergeCell ref="M92:M93"/>
    <mergeCell ref="A94:A95"/>
    <mergeCell ref="A96:A97"/>
    <mergeCell ref="A98:A99"/>
    <mergeCell ref="C98:C99"/>
    <mergeCell ref="D98:D99"/>
    <mergeCell ref="E98:E99"/>
    <mergeCell ref="F98:F99"/>
    <mergeCell ref="G98:G99"/>
    <mergeCell ref="H98:H99"/>
    <mergeCell ref="J92:J93"/>
    <mergeCell ref="K92:K93"/>
    <mergeCell ref="L92:L93"/>
    <mergeCell ref="B92:B93"/>
    <mergeCell ref="F92:F93"/>
    <mergeCell ref="G92:G93"/>
    <mergeCell ref="H92:H93"/>
    <mergeCell ref="I92:I93"/>
    <mergeCell ref="A92:A93"/>
    <mergeCell ref="C92:C93"/>
    <mergeCell ref="D92:D93"/>
    <mergeCell ref="E92:E93"/>
    <mergeCell ref="A84:A85"/>
    <mergeCell ref="A86:A87"/>
    <mergeCell ref="A88:A89"/>
    <mergeCell ref="A90:A91"/>
    <mergeCell ref="M76:M77"/>
    <mergeCell ref="A78:A79"/>
    <mergeCell ref="A80:A81"/>
    <mergeCell ref="A82:A83"/>
    <mergeCell ref="I76:I77"/>
    <mergeCell ref="J76:J77"/>
    <mergeCell ref="K76:K77"/>
    <mergeCell ref="L76:L77"/>
    <mergeCell ref="E76:E77"/>
    <mergeCell ref="F76:F77"/>
    <mergeCell ref="G76:G77"/>
    <mergeCell ref="H76:H77"/>
    <mergeCell ref="A74:A75"/>
    <mergeCell ref="A76:A77"/>
    <mergeCell ref="C76:C77"/>
    <mergeCell ref="D76:D77"/>
    <mergeCell ref="B76:B77"/>
    <mergeCell ref="B68:B69"/>
    <mergeCell ref="M68:M69"/>
    <mergeCell ref="A70:A71"/>
    <mergeCell ref="A72:A73"/>
    <mergeCell ref="I68:I69"/>
    <mergeCell ref="J68:J69"/>
    <mergeCell ref="K68:K69"/>
    <mergeCell ref="L68:L69"/>
    <mergeCell ref="B64:B65"/>
    <mergeCell ref="M64:M65"/>
    <mergeCell ref="A66:A67"/>
    <mergeCell ref="A68:A69"/>
    <mergeCell ref="C68:C69"/>
    <mergeCell ref="D68:D69"/>
    <mergeCell ref="E68:E69"/>
    <mergeCell ref="F68:F69"/>
    <mergeCell ref="G68:G69"/>
    <mergeCell ref="H68:H69"/>
    <mergeCell ref="I64:I65"/>
    <mergeCell ref="J64:J65"/>
    <mergeCell ref="K64:K65"/>
    <mergeCell ref="L64:L65"/>
    <mergeCell ref="B60:B61"/>
    <mergeCell ref="M60:M61"/>
    <mergeCell ref="A62:A63"/>
    <mergeCell ref="A64:A65"/>
    <mergeCell ref="C64:C65"/>
    <mergeCell ref="D64:D65"/>
    <mergeCell ref="E64:E65"/>
    <mergeCell ref="F64:F65"/>
    <mergeCell ref="G64:G65"/>
    <mergeCell ref="H64:H65"/>
    <mergeCell ref="I60:I61"/>
    <mergeCell ref="J60:J61"/>
    <mergeCell ref="K60:K61"/>
    <mergeCell ref="L60:L61"/>
    <mergeCell ref="L58:L59"/>
    <mergeCell ref="B58:B59"/>
    <mergeCell ref="M58:M59"/>
    <mergeCell ref="A60:A61"/>
    <mergeCell ref="C60:C61"/>
    <mergeCell ref="D60:D61"/>
    <mergeCell ref="E60:E61"/>
    <mergeCell ref="F60:F61"/>
    <mergeCell ref="G60:G61"/>
    <mergeCell ref="H60:H61"/>
    <mergeCell ref="H58:H59"/>
    <mergeCell ref="I58:I59"/>
    <mergeCell ref="J58:J59"/>
    <mergeCell ref="K58:K59"/>
    <mergeCell ref="D58:D59"/>
    <mergeCell ref="E58:E59"/>
    <mergeCell ref="F58:F59"/>
    <mergeCell ref="G58:G59"/>
    <mergeCell ref="A54:A55"/>
    <mergeCell ref="A56:A57"/>
    <mergeCell ref="A58:A59"/>
    <mergeCell ref="C58:C59"/>
    <mergeCell ref="M46:M47"/>
    <mergeCell ref="A48:A49"/>
    <mergeCell ref="A50:A51"/>
    <mergeCell ref="A52:A53"/>
    <mergeCell ref="J46:J47"/>
    <mergeCell ref="K46:K47"/>
    <mergeCell ref="L46:L47"/>
    <mergeCell ref="B46:B47"/>
    <mergeCell ref="M42:M43"/>
    <mergeCell ref="A44:A45"/>
    <mergeCell ref="A46:A47"/>
    <mergeCell ref="C46:C47"/>
    <mergeCell ref="D46:D47"/>
    <mergeCell ref="E46:E47"/>
    <mergeCell ref="F46:F47"/>
    <mergeCell ref="G46:G47"/>
    <mergeCell ref="H46:H47"/>
    <mergeCell ref="I46:I47"/>
    <mergeCell ref="I42:I43"/>
    <mergeCell ref="J42:J43"/>
    <mergeCell ref="K42:K43"/>
    <mergeCell ref="L42:L43"/>
    <mergeCell ref="E42:E43"/>
    <mergeCell ref="F42:F43"/>
    <mergeCell ref="G42:G43"/>
    <mergeCell ref="H42:H43"/>
    <mergeCell ref="A40:A41"/>
    <mergeCell ref="A42:A43"/>
    <mergeCell ref="C42:C43"/>
    <mergeCell ref="D42:D43"/>
    <mergeCell ref="B42:B43"/>
    <mergeCell ref="K38:K39"/>
    <mergeCell ref="L38:L39"/>
    <mergeCell ref="B38:B39"/>
    <mergeCell ref="M38:M39"/>
    <mergeCell ref="M36:M37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I36:I37"/>
    <mergeCell ref="J36:J37"/>
    <mergeCell ref="K36:K37"/>
    <mergeCell ref="L36:L37"/>
    <mergeCell ref="E36:E37"/>
    <mergeCell ref="F36:F37"/>
    <mergeCell ref="G36:G37"/>
    <mergeCell ref="H36:H37"/>
    <mergeCell ref="A34:A35"/>
    <mergeCell ref="A36:A37"/>
    <mergeCell ref="C36:C37"/>
    <mergeCell ref="D36:D37"/>
    <mergeCell ref="B36:B37"/>
    <mergeCell ref="K32:K33"/>
    <mergeCell ref="L32:L33"/>
    <mergeCell ref="B32:B33"/>
    <mergeCell ref="M32:M33"/>
    <mergeCell ref="M30:M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J30:J31"/>
    <mergeCell ref="K30:K31"/>
    <mergeCell ref="L30:L31"/>
    <mergeCell ref="B30:B31"/>
    <mergeCell ref="M26:M27"/>
    <mergeCell ref="A28:A29"/>
    <mergeCell ref="A30:A31"/>
    <mergeCell ref="C30:C31"/>
    <mergeCell ref="D30:D31"/>
    <mergeCell ref="E30:E31"/>
    <mergeCell ref="F30:F31"/>
    <mergeCell ref="G30:G31"/>
    <mergeCell ref="H30:H31"/>
    <mergeCell ref="I30:I31"/>
    <mergeCell ref="J26:J27"/>
    <mergeCell ref="K26:K27"/>
    <mergeCell ref="L26:L27"/>
    <mergeCell ref="B26:B27"/>
    <mergeCell ref="F26:F27"/>
    <mergeCell ref="G26:G27"/>
    <mergeCell ref="H26:H27"/>
    <mergeCell ref="I26:I27"/>
    <mergeCell ref="A26:A27"/>
    <mergeCell ref="C26:C27"/>
    <mergeCell ref="D26:D27"/>
    <mergeCell ref="E26:E27"/>
    <mergeCell ref="K24:K25"/>
    <mergeCell ref="L24:L25"/>
    <mergeCell ref="B24:B25"/>
    <mergeCell ref="M24:M25"/>
    <mergeCell ref="M22:M23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J22:J23"/>
    <mergeCell ref="K22:K23"/>
    <mergeCell ref="L22:L23"/>
    <mergeCell ref="B22:B23"/>
    <mergeCell ref="F22:F23"/>
    <mergeCell ref="G22:G23"/>
    <mergeCell ref="H22:H23"/>
    <mergeCell ref="I22:I23"/>
    <mergeCell ref="A22:A23"/>
    <mergeCell ref="C22:C23"/>
    <mergeCell ref="D22:D23"/>
    <mergeCell ref="E22:E23"/>
    <mergeCell ref="K20:K21"/>
    <mergeCell ref="L20:L21"/>
    <mergeCell ref="B20:B21"/>
    <mergeCell ref="M20:M21"/>
    <mergeCell ref="M18:M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J18:J19"/>
    <mergeCell ref="K18:K19"/>
    <mergeCell ref="L18:L19"/>
    <mergeCell ref="B18:B19"/>
    <mergeCell ref="F18:F19"/>
    <mergeCell ref="G18:G19"/>
    <mergeCell ref="H18:H19"/>
    <mergeCell ref="I18:I19"/>
    <mergeCell ref="A18:A19"/>
    <mergeCell ref="C18:C19"/>
    <mergeCell ref="D18:D19"/>
    <mergeCell ref="E18:E19"/>
    <mergeCell ref="K16:K17"/>
    <mergeCell ref="L16:L17"/>
    <mergeCell ref="B16:B17"/>
    <mergeCell ref="M16:M17"/>
    <mergeCell ref="M14:M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J14:J15"/>
    <mergeCell ref="K14:K15"/>
    <mergeCell ref="L14:L15"/>
    <mergeCell ref="B14:B15"/>
    <mergeCell ref="F14:F15"/>
    <mergeCell ref="G14:G15"/>
    <mergeCell ref="H14:H15"/>
    <mergeCell ref="I14:I15"/>
    <mergeCell ref="A14:A15"/>
    <mergeCell ref="C14:C15"/>
    <mergeCell ref="D14:D15"/>
    <mergeCell ref="E14:E15"/>
    <mergeCell ref="K12:K13"/>
    <mergeCell ref="L12:L13"/>
    <mergeCell ref="B12:B13"/>
    <mergeCell ref="M12:M13"/>
    <mergeCell ref="M10:M11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B10:B11"/>
    <mergeCell ref="F10:F11"/>
    <mergeCell ref="G10:G11"/>
    <mergeCell ref="H10:H11"/>
    <mergeCell ref="I10:I11"/>
    <mergeCell ref="A10:A11"/>
    <mergeCell ref="C10:C11"/>
    <mergeCell ref="D10:D11"/>
    <mergeCell ref="E10:E11"/>
    <mergeCell ref="K8:K9"/>
    <mergeCell ref="L8:L9"/>
    <mergeCell ref="B8:B9"/>
    <mergeCell ref="M8:M9"/>
    <mergeCell ref="M6:M7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E6:E7"/>
    <mergeCell ref="F6:F7"/>
    <mergeCell ref="G6:G7"/>
    <mergeCell ref="H6:H7"/>
    <mergeCell ref="A4:A5"/>
    <mergeCell ref="A6:A7"/>
    <mergeCell ref="C6:C7"/>
    <mergeCell ref="D6:D7"/>
    <mergeCell ref="B6:B7"/>
    <mergeCell ref="B4:B5"/>
  </mergeCells>
  <printOptions horizontalCentered="1"/>
  <pageMargins left="0.35433070866141736" right="0.35433070866141736" top="0.4330708661417323" bottom="0.4" header="0.31" footer="0.17"/>
  <pageSetup horizontalDpi="600" verticalDpi="600" orientation="portrait" paperSize="9" scale="70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R20"/>
  <sheetViews>
    <sheetView workbookViewId="0" topLeftCell="A1">
      <selection activeCell="E22" sqref="A1:E22"/>
    </sheetView>
  </sheetViews>
  <sheetFormatPr defaultColWidth="9.00390625" defaultRowHeight="12.75"/>
  <cols>
    <col min="1" max="1" width="29.125" style="0" customWidth="1"/>
    <col min="2" max="2" width="12.75390625" style="0" customWidth="1"/>
    <col min="3" max="3" width="4.125" style="0" customWidth="1"/>
    <col min="4" max="4" width="33.25390625" style="0" customWidth="1"/>
    <col min="5" max="6" width="11.875" style="0" customWidth="1"/>
  </cols>
  <sheetData>
    <row r="4" ht="13.5" thickBot="1">
      <c r="A4" s="62" t="s">
        <v>140</v>
      </c>
    </row>
    <row r="5" spans="1:18" s="57" customFormat="1" ht="12.75" customHeight="1" thickBot="1">
      <c r="A5" s="132" t="s">
        <v>110</v>
      </c>
      <c r="B5" s="134" t="s">
        <v>111</v>
      </c>
      <c r="C5" s="56"/>
      <c r="D5" s="135" t="s">
        <v>112</v>
      </c>
      <c r="E5" s="134" t="s">
        <v>113</v>
      </c>
      <c r="H5" s="58"/>
      <c r="M5" s="58"/>
      <c r="N5" s="59"/>
      <c r="O5" s="131"/>
      <c r="P5" s="131"/>
      <c r="Q5" s="131"/>
      <c r="R5" s="60"/>
    </row>
    <row r="6" spans="1:6" s="57" customFormat="1" ht="15.75" customHeight="1" thickBot="1">
      <c r="A6" s="133"/>
      <c r="B6" s="134"/>
      <c r="D6" s="135"/>
      <c r="E6" s="134"/>
      <c r="F6" s="58"/>
    </row>
    <row r="7" spans="1:9" s="65" customFormat="1" ht="23.25" customHeight="1">
      <c r="A7" s="73" t="s">
        <v>114</v>
      </c>
      <c r="B7" s="64">
        <v>0</v>
      </c>
      <c r="D7" s="77" t="s">
        <v>115</v>
      </c>
      <c r="E7" s="64">
        <v>0</v>
      </c>
      <c r="I7" s="63"/>
    </row>
    <row r="8" spans="1:7" s="65" customFormat="1" ht="22.5" customHeight="1">
      <c r="A8" s="74" t="s">
        <v>116</v>
      </c>
      <c r="B8" s="66">
        <v>2300</v>
      </c>
      <c r="D8" s="78" t="s">
        <v>117</v>
      </c>
      <c r="E8" s="64">
        <v>1300</v>
      </c>
      <c r="G8" s="63"/>
    </row>
    <row r="9" spans="1:7" s="65" customFormat="1" ht="22.5" customHeight="1">
      <c r="A9" s="74" t="s">
        <v>118</v>
      </c>
      <c r="B9" s="66">
        <v>300</v>
      </c>
      <c r="D9" s="78" t="s">
        <v>119</v>
      </c>
      <c r="E9" s="64">
        <v>80</v>
      </c>
      <c r="G9" s="63"/>
    </row>
    <row r="10" spans="1:7" s="65" customFormat="1" ht="22.5" customHeight="1">
      <c r="A10" s="74" t="s">
        <v>120</v>
      </c>
      <c r="B10" s="67">
        <v>2500</v>
      </c>
      <c r="D10" s="78" t="s">
        <v>121</v>
      </c>
      <c r="E10" s="64">
        <v>1500</v>
      </c>
      <c r="G10" s="63"/>
    </row>
    <row r="11" spans="1:7" s="65" customFormat="1" ht="22.5" customHeight="1">
      <c r="A11" s="74" t="s">
        <v>122</v>
      </c>
      <c r="B11" s="66">
        <v>70</v>
      </c>
      <c r="D11" s="78" t="s">
        <v>123</v>
      </c>
      <c r="E11" s="64">
        <v>100</v>
      </c>
      <c r="G11" s="63"/>
    </row>
    <row r="12" spans="1:7" s="65" customFormat="1" ht="22.5" customHeight="1">
      <c r="A12" s="74" t="s">
        <v>124</v>
      </c>
      <c r="B12" s="66">
        <v>300</v>
      </c>
      <c r="D12" s="78" t="s">
        <v>125</v>
      </c>
      <c r="E12" s="64">
        <v>200</v>
      </c>
      <c r="G12" s="63"/>
    </row>
    <row r="13" spans="1:7" s="65" customFormat="1" ht="22.5" customHeight="1">
      <c r="A13" s="68" t="s">
        <v>126</v>
      </c>
      <c r="B13" s="66">
        <v>400</v>
      </c>
      <c r="D13" s="79" t="s">
        <v>127</v>
      </c>
      <c r="E13" s="64">
        <v>80</v>
      </c>
      <c r="G13" s="63"/>
    </row>
    <row r="14" spans="1:7" s="65" customFormat="1" ht="22.5" customHeight="1">
      <c r="A14" s="68" t="s">
        <v>128</v>
      </c>
      <c r="B14" s="66">
        <v>450</v>
      </c>
      <c r="D14" s="79" t="s">
        <v>129</v>
      </c>
      <c r="E14" s="64">
        <v>80</v>
      </c>
      <c r="G14" s="63"/>
    </row>
    <row r="15" spans="1:7" s="65" customFormat="1" ht="22.5" customHeight="1">
      <c r="A15" s="68" t="s">
        <v>130</v>
      </c>
      <c r="B15" s="66">
        <v>250</v>
      </c>
      <c r="D15" s="78" t="s">
        <v>131</v>
      </c>
      <c r="E15" s="64">
        <v>30</v>
      </c>
      <c r="G15" s="63"/>
    </row>
    <row r="16" spans="1:7" s="65" customFormat="1" ht="22.5" customHeight="1">
      <c r="A16" s="69" t="s">
        <v>132</v>
      </c>
      <c r="B16" s="70">
        <v>1250</v>
      </c>
      <c r="D16" s="78" t="s">
        <v>133</v>
      </c>
      <c r="E16" s="64">
        <v>1500</v>
      </c>
      <c r="G16" s="63"/>
    </row>
    <row r="17" spans="1:7" s="65" customFormat="1" ht="22.5" customHeight="1">
      <c r="A17" s="71" t="s">
        <v>134</v>
      </c>
      <c r="B17" s="72">
        <v>85</v>
      </c>
      <c r="D17" s="78" t="s">
        <v>135</v>
      </c>
      <c r="E17" s="64">
        <v>76</v>
      </c>
      <c r="G17" s="63"/>
    </row>
    <row r="18" spans="1:7" s="65" customFormat="1" ht="22.5" customHeight="1">
      <c r="A18" s="71"/>
      <c r="B18" s="72"/>
      <c r="D18" s="78" t="s">
        <v>136</v>
      </c>
      <c r="E18" s="64">
        <v>60</v>
      </c>
      <c r="G18" s="63"/>
    </row>
    <row r="19" spans="1:7" s="65" customFormat="1" ht="22.5" customHeight="1" thickBot="1">
      <c r="A19" s="75"/>
      <c r="B19" s="72"/>
      <c r="D19" s="80" t="s">
        <v>137</v>
      </c>
      <c r="E19" s="64">
        <v>452</v>
      </c>
      <c r="G19" s="63"/>
    </row>
    <row r="20" spans="1:7" s="57" customFormat="1" ht="13.5" thickBot="1">
      <c r="A20" s="76" t="s">
        <v>138</v>
      </c>
      <c r="B20" s="61">
        <f>SUM(B7:B19)</f>
        <v>7905</v>
      </c>
      <c r="D20" s="81" t="s">
        <v>138</v>
      </c>
      <c r="E20" s="61">
        <f>SUM(E8:E19)</f>
        <v>5458</v>
      </c>
      <c r="G20" s="58"/>
    </row>
  </sheetData>
  <mergeCells count="5">
    <mergeCell ref="O5:Q5"/>
    <mergeCell ref="A5:A6"/>
    <mergeCell ref="B5:B6"/>
    <mergeCell ref="D5:D6"/>
    <mergeCell ref="E5:E6"/>
  </mergeCells>
  <printOptions horizontalCentered="1"/>
  <pageMargins left="0.43307086614173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chrastova</cp:lastModifiedBy>
  <cp:lastPrinted>2007-12-05T20:27:44Z</cp:lastPrinted>
  <dcterms:created xsi:type="dcterms:W3CDTF">2007-12-05T12:16:52Z</dcterms:created>
  <dcterms:modified xsi:type="dcterms:W3CDTF">2007-12-06T10:47:10Z</dcterms:modified>
  <cp:category/>
  <cp:version/>
  <cp:contentType/>
  <cp:contentStatus/>
</cp:coreProperties>
</file>