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RK-36-2007-50, př. 1" sheetId="1" r:id="rId1"/>
    <sheet name="RK-36-2007-50, př. 2" sheetId="2" r:id="rId2"/>
    <sheet name="RK-36-2007-50, př. 3" sheetId="3" r:id="rId3"/>
  </sheets>
  <definedNames>
    <definedName name="_xlnm.Print_Area" localSheetId="0">'RK-36-2007-50, př. 1'!$A$1:$F$137</definedName>
    <definedName name="_xlnm.Print_Area" localSheetId="1">'RK-36-2007-50, př. 2'!$A$1:$H$138</definedName>
  </definedNames>
  <calcPr fullCalcOnLoad="1"/>
</workbook>
</file>

<file path=xl/sharedStrings.xml><?xml version="1.0" encoding="utf-8"?>
<sst xmlns="http://schemas.openxmlformats.org/spreadsheetml/2006/main" count="432" uniqueCount="249">
  <si>
    <t>počet stran: 2</t>
  </si>
  <si>
    <t>I. Návrh na úpravu příjmové části rozpočtu kraje</t>
  </si>
  <si>
    <t>/v tis. Kč/</t>
  </si>
  <si>
    <t>Paragraf</t>
  </si>
  <si>
    <t>Rozpočtová položka/organizace</t>
  </si>
  <si>
    <t>Rozpočet</t>
  </si>
  <si>
    <t>Návrh na změnu</t>
  </si>
  <si>
    <t>Rozpočet      po úpravě</t>
  </si>
  <si>
    <t>(účelový znak 00055)</t>
  </si>
  <si>
    <t>schválený</t>
  </si>
  <si>
    <t>upravený</t>
  </si>
  <si>
    <t>2212 - Silnice</t>
  </si>
  <si>
    <t>x</t>
  </si>
  <si>
    <t>pol. 2310 - příjmy z prodeje krátkodobého a drobného dl. majetku celkem</t>
  </si>
  <si>
    <t>pol. 3113 - příjmy z prodeje dl. movitého majetku celkem</t>
  </si>
  <si>
    <t>z toho: DÚSP Černovice</t>
  </si>
  <si>
    <t xml:space="preserve">           ÚSP Lidmaň</t>
  </si>
  <si>
    <t xml:space="preserve">           DD Velké Meziříčí</t>
  </si>
  <si>
    <t>3522 - Ostatní nemocnice</t>
  </si>
  <si>
    <t xml:space="preserve">           Nemocnice Třebíč</t>
  </si>
  <si>
    <t xml:space="preserve">            Nemocnice Pelhřimov</t>
  </si>
  <si>
    <t xml:space="preserve">            Nemocnice Třebíč</t>
  </si>
  <si>
    <t>3533 - Zdravotnická záchranná služba</t>
  </si>
  <si>
    <t>z toho: ZZS kraje Vysočina</t>
  </si>
  <si>
    <t>3121 - Gymnázia</t>
  </si>
  <si>
    <t>Gymnázium, SOŠ a VOŠ  Ledeč nad Sázavou, Husovo nám. 1</t>
  </si>
  <si>
    <t>Gymnázium Velké Meziříčí, Sokolovská 27/235, Velké Meziříčí</t>
  </si>
  <si>
    <t>Gymnázium a SOŠ, Mor. Budějovice, Tyršova 365</t>
  </si>
  <si>
    <t>3122 - Střední odborné školy</t>
  </si>
  <si>
    <t>SPŠ Jihlava, tř. Legionářů 3</t>
  </si>
  <si>
    <t xml:space="preserve">Střední uměleckoprůmyslová škola Jihlava - Helenín, Hálkova 42 </t>
  </si>
  <si>
    <t>SPŠ Třebíč, Manželů Curieových 734</t>
  </si>
  <si>
    <t>VOŠ a SPŠ Žďár nad Sázavou, Studentská 1</t>
  </si>
  <si>
    <t>Hotelová škola Světlá a OA Velké Meziříčí, U Světlé 36</t>
  </si>
  <si>
    <t>VOŠ a SŠ veterinární, zemědělská a zdravotnická Třebíč, Žižkova 505</t>
  </si>
  <si>
    <t>Česká zemědělská akademie v Humpolci, střední škola, Školní 764</t>
  </si>
  <si>
    <t>3123 - Střední odborná učiliště a učiliště</t>
  </si>
  <si>
    <t>Střední škola Kamenice nad Lipou, Masarykova 410</t>
  </si>
  <si>
    <t>OA a Hotelová škola Havl. Brod, Bratříků 851</t>
  </si>
  <si>
    <t>SOŠ a SOU Třešť, K Valše 38, Třešť</t>
  </si>
  <si>
    <t>SŠ řemesel a služeb Mor. Budějovice, Tovačovského sady 79</t>
  </si>
  <si>
    <t>SŠ technická Žďár nad Sázavou, Strojírenská 6</t>
  </si>
  <si>
    <t>SŠ řemesel Třebíč, Demlova 890</t>
  </si>
  <si>
    <t>Střední škola Pelhřimov, Friedova 1469</t>
  </si>
  <si>
    <t>Domov mládeže a Školní jídelna Pelhřimov, Friedova 1464</t>
  </si>
  <si>
    <t>Školní statek Humpolec, Dusilov 384</t>
  </si>
  <si>
    <t>Zvýšení příjmů kraje celkem</t>
  </si>
  <si>
    <t>II. Návrh na úpravu výdajové části rozpočtu kraje</t>
  </si>
  <si>
    <t>A. Příspěvek na provoz - rozpočtová položka 5331</t>
  </si>
  <si>
    <t>Kapitola</t>
  </si>
  <si>
    <t>ORJ</t>
  </si>
  <si>
    <t>Paragraf/organizace včetně IČ</t>
  </si>
  <si>
    <t>Příspěvek na provoz - účelový znak 00055</t>
  </si>
  <si>
    <t>Návrh                na změnu</t>
  </si>
  <si>
    <t>Rozpočet         po změně</t>
  </si>
  <si>
    <t>4=2+3</t>
  </si>
  <si>
    <t>Doprava</t>
  </si>
  <si>
    <t>00090450</t>
  </si>
  <si>
    <t>Sociální věci</t>
  </si>
  <si>
    <t>70659001</t>
  </si>
  <si>
    <t>00511862</t>
  </si>
  <si>
    <t>71184465</t>
  </si>
  <si>
    <t>Zdravotnictví</t>
  </si>
  <si>
    <t>00511951</t>
  </si>
  <si>
    <t>Školství</t>
  </si>
  <si>
    <t>Gymnazium, SOŠ a VOŠ Ledeč nad Sázavou, Husovo nám. 1</t>
  </si>
  <si>
    <t>Střední uměleckoprůmyslová škola Jihlava - Helenín, Hálkova 42</t>
  </si>
  <si>
    <t>VOŠ a SŠ veterinární, zemědělská a zdrav. Třebíč, Žižkova 505</t>
  </si>
  <si>
    <t>00073211</t>
  </si>
  <si>
    <t>SOŠ a SOU Třešť, K Valše 38</t>
  </si>
  <si>
    <t>00055069</t>
  </si>
  <si>
    <t>00226106</t>
  </si>
  <si>
    <t>Střední škola obchodu a služeb Jihlava, K. Světlé 2, Jihlava</t>
  </si>
  <si>
    <t>00836591</t>
  </si>
  <si>
    <t>00055077</t>
  </si>
  <si>
    <t>00072583</t>
  </si>
  <si>
    <t>Zvýšení běžných výdajů kraje celkem</t>
  </si>
  <si>
    <t>B. Investiční dotace - rozpočtová položka 6351</t>
  </si>
  <si>
    <t>Investiční dotace - účelový znak 00055</t>
  </si>
  <si>
    <t>00511668</t>
  </si>
  <si>
    <t>z toho: Nemocnice Třebíč</t>
  </si>
  <si>
    <t>00839396</t>
  </si>
  <si>
    <t>47366630</t>
  </si>
  <si>
    <t>Zvýšení kapitálových výdajů kraje celkem</t>
  </si>
  <si>
    <t>Dotace úhrnem</t>
  </si>
  <si>
    <t>počet stran: 1</t>
  </si>
  <si>
    <t>Specifikace použití prostředků z prodeje majetku kraje</t>
  </si>
  <si>
    <t>Organizace</t>
  </si>
  <si>
    <t>Částka</t>
  </si>
  <si>
    <t>Účel použití</t>
  </si>
  <si>
    <t>v tis. Kč</t>
  </si>
  <si>
    <t>Doprava celkem</t>
  </si>
  <si>
    <t>Sociální péče celkem</t>
  </si>
  <si>
    <t>Zdravotnictví celkem</t>
  </si>
  <si>
    <t>Školství celkem</t>
  </si>
  <si>
    <t>SPŠ, Jihlava, tř.Legionářů 3</t>
  </si>
  <si>
    <t>PO úhrnem</t>
  </si>
  <si>
    <t>SOU technické, Chotěboř, Žižkova 1501</t>
  </si>
  <si>
    <t>Střední průmyslová škola Třebíč, Manželů Curieových 734</t>
  </si>
  <si>
    <t>Obchodní akademie Pelhřimov, Jirsíkova 875</t>
  </si>
  <si>
    <t>nákup DDHM</t>
  </si>
  <si>
    <t>opravy svěřeného majetku</t>
  </si>
  <si>
    <t>oprava topného kanálu</t>
  </si>
  <si>
    <t>úhrada nákladů hlavní činnosti</t>
  </si>
  <si>
    <t>3125 - Školní hospodářství, školní statky</t>
  </si>
  <si>
    <t>3147 - Ubytovací zařízení stř.škol a učilišť</t>
  </si>
  <si>
    <t>Návrh na úpravu rozpočtu kraje Vysočina na rok 2007</t>
  </si>
  <si>
    <t>Návrh na úpravu rozpočtu kraje na rok 2007</t>
  </si>
  <si>
    <t>z toho: KSÚS Vysočiny</t>
  </si>
  <si>
    <t xml:space="preserve">           DD Humpolec</t>
  </si>
  <si>
    <t>4357 - Domovy</t>
  </si>
  <si>
    <t>z toho: DD Proseč Obořiště</t>
  </si>
  <si>
    <t>z toho: Nemocnice Pelhřimov</t>
  </si>
  <si>
    <t xml:space="preserve">           Domov důchodců Humpolec</t>
  </si>
  <si>
    <t xml:space="preserve">           Domov důchodců Proseč Obořiště</t>
  </si>
  <si>
    <t xml:space="preserve">           Domov důchodců Velké Meziříčí</t>
  </si>
  <si>
    <t>00511901</t>
  </si>
  <si>
    <t>z toho: KSÚS Vysočina</t>
  </si>
  <si>
    <t xml:space="preserve">z toho: DÚSP Černovice </t>
  </si>
  <si>
    <t>příspěvek na provoz - krytí nákladů u střediska dopravy</t>
  </si>
  <si>
    <t xml:space="preserve">            Zdravotnická záchranná služba kraje Vysočina</t>
  </si>
  <si>
    <t>investiční dotace - obnova sanitních vozidel</t>
  </si>
  <si>
    <t>3529 - Ostatní ústavní péče</t>
  </si>
  <si>
    <t>z toho: Dětský domov Kamenice nad Lipou</t>
  </si>
  <si>
    <t xml:space="preserve">            Nemocnice Nové Město na Mor.</t>
  </si>
  <si>
    <t xml:space="preserve">3311 - Divadelní činnost </t>
  </si>
  <si>
    <t>z toho: Horácké divadlo</t>
  </si>
  <si>
    <t>3315 - Činnosti muzeí a galerií</t>
  </si>
  <si>
    <t>z toho: Muzeum Pelhřimov</t>
  </si>
  <si>
    <t>z toho: Muzeum Jihlava</t>
  </si>
  <si>
    <t xml:space="preserve">           ÚSP Zboží</t>
  </si>
  <si>
    <t xml:space="preserve">           ÚSP Těchobuz</t>
  </si>
  <si>
    <t xml:space="preserve">           ÚSP Křižanov</t>
  </si>
  <si>
    <t xml:space="preserve">           Nemocnice Jihlava</t>
  </si>
  <si>
    <t>z toho: Nemocnice Havlíčův Brod</t>
  </si>
  <si>
    <t>Kultura</t>
  </si>
  <si>
    <t>z toho: Horácké divadlo Jihlava</t>
  </si>
  <si>
    <t>00094811</t>
  </si>
  <si>
    <t>00090735</t>
  </si>
  <si>
    <t>00071307</t>
  </si>
  <si>
    <t>60128097</t>
  </si>
  <si>
    <t>00511676</t>
  </si>
  <si>
    <t>71184473</t>
  </si>
  <si>
    <t xml:space="preserve">            Nemocnice Jihlava</t>
  </si>
  <si>
    <t>z toho: Nemocnice Havlíčkův Brod</t>
  </si>
  <si>
    <t>00179540</t>
  </si>
  <si>
    <t>00090638</t>
  </si>
  <si>
    <t>3522 Ostatní nemocnice</t>
  </si>
  <si>
    <t>70520283</t>
  </si>
  <si>
    <t>00842001</t>
  </si>
  <si>
    <t>provozní dotace - nákup PHP a materiálu na zimní údržbu silnic, vybavení šaten Chotěboř</t>
  </si>
  <si>
    <t>Kultura celkem</t>
  </si>
  <si>
    <t>příspěvek na provoz - opravy movitého majetu</t>
  </si>
  <si>
    <t>investiční dotace  k posílení investičního fondu</t>
  </si>
  <si>
    <t xml:space="preserve">            Muzeum Jihlava</t>
  </si>
  <si>
    <t xml:space="preserve">            Muzeum Pelhřimov</t>
  </si>
  <si>
    <t>příspěvek na provoz - nákup knih pro muzejní knihovnu</t>
  </si>
  <si>
    <t>investiční dotace - opravy a údržba nemovitého majetku</t>
  </si>
  <si>
    <t>příspěvek na provoz - nákup drobného majetku</t>
  </si>
  <si>
    <t xml:space="preserve">           Domov pro seniory Velké Meziříčí</t>
  </si>
  <si>
    <t xml:space="preserve">z toho: Nemocnice Havlíčkův Brod </t>
  </si>
  <si>
    <t>příspěvek na provoz - úhrada faktur po lhůtě splatnosti</t>
  </si>
  <si>
    <t>investiční dotace - posílení inv.fondu na zdrav.techniku v roce 2008</t>
  </si>
  <si>
    <t>provozní dotace - opravy a údržba movitého majetku, nákup drobného majetku</t>
  </si>
  <si>
    <t xml:space="preserve">            Dětský domov Kamenice nad Lipou</t>
  </si>
  <si>
    <t>příspěvek na provoz - výměna radiatorů</t>
  </si>
  <si>
    <t>investiční dotace - nákup movitého majetku v roce 2008</t>
  </si>
  <si>
    <t>příspěvek na provoz - nákup drobného majetku (UV lampa)</t>
  </si>
  <si>
    <r>
      <t>Gymnázium, SOŠ a VOŠ  Ledeč nad Sázavou, Husovo nám. 1</t>
    </r>
    <r>
      <rPr>
        <sz val="8"/>
        <color indexed="8"/>
        <rFont val="Arial CE"/>
        <family val="2"/>
      </rPr>
      <t>, Ledeč nad Sázavou</t>
    </r>
  </si>
  <si>
    <t>posílení provozních prostředků školy</t>
  </si>
  <si>
    <r>
      <t>Gymnázium Ot. Březiny a SOŠ Telč</t>
    </r>
    <r>
      <rPr>
        <sz val="8"/>
        <color indexed="8"/>
        <rFont val="Arial CE"/>
        <family val="2"/>
      </rPr>
      <t>,</t>
    </r>
    <r>
      <rPr>
        <sz val="8"/>
        <color indexed="8"/>
        <rFont val="Arial CE"/>
        <family val="0"/>
      </rPr>
      <t xml:space="preserve"> </t>
    </r>
    <r>
      <rPr>
        <sz val="8"/>
        <color indexed="8"/>
        <rFont val="Arial CE"/>
        <family val="2"/>
      </rPr>
      <t>Hradecká 235, Telč</t>
    </r>
  </si>
  <si>
    <t>nákup knih do žákovské knihovny</t>
  </si>
  <si>
    <t>VOŠ a OA Chotěboř, Na Valech 690, Chotěboř</t>
  </si>
  <si>
    <t>posílení provozních prostředků - větrání v šatně</t>
  </si>
  <si>
    <r>
      <t>SPŠ, Jihlava, tř.Legionářů 3</t>
    </r>
    <r>
      <rPr>
        <sz val="8"/>
        <color indexed="8"/>
        <rFont val="Arial CE"/>
        <family val="2"/>
      </rPr>
      <t>, Jihlava</t>
    </r>
  </si>
  <si>
    <t>dofinancování projektu Fondu Vysočina</t>
  </si>
  <si>
    <r>
      <t xml:space="preserve">SPŠ stavební ak. St. Bechyně, Havlíčkův Brod, </t>
    </r>
    <r>
      <rPr>
        <sz val="8"/>
        <color indexed="8"/>
        <rFont val="Arial"/>
        <family val="2"/>
      </rPr>
      <t>Jihlavská</t>
    </r>
    <r>
      <rPr>
        <sz val="8"/>
        <color indexed="8"/>
        <rFont val="Arial"/>
        <family val="0"/>
      </rPr>
      <t xml:space="preserve"> 628, Havl. Brod</t>
    </r>
  </si>
  <si>
    <r>
      <t>Střední uměleckoprůmyslová škola Jihlava - Helenín, Hálkova 42</t>
    </r>
    <r>
      <rPr>
        <sz val="8"/>
        <color indexed="8"/>
        <rFont val="Arial CE"/>
        <family val="2"/>
      </rPr>
      <t>, Jihlava</t>
    </r>
    <r>
      <rPr>
        <sz val="8"/>
        <color indexed="8"/>
        <rFont val="Arial CE"/>
        <family val="0"/>
      </rPr>
      <t xml:space="preserve"> </t>
    </r>
  </si>
  <si>
    <t>nákup učebních pomůcek</t>
  </si>
  <si>
    <r>
      <t>Česká zemědělská akademie v Humpolci, střední škola, Školní 764</t>
    </r>
    <r>
      <rPr>
        <sz val="8"/>
        <color indexed="8"/>
        <rFont val="Arial CE"/>
        <family val="2"/>
      </rPr>
      <t>, Humpolec</t>
    </r>
  </si>
  <si>
    <t>posílení provozních nákladů</t>
  </si>
  <si>
    <r>
      <t>Střední průmyslová škola Třebíč, Manželů Curieových 734</t>
    </r>
    <r>
      <rPr>
        <sz val="8"/>
        <color indexed="8"/>
        <rFont val="Arial CE"/>
        <family val="2"/>
      </rPr>
      <t>, Třebíč</t>
    </r>
  </si>
  <si>
    <t>nákup materiálu pro výuku v odborném výcviku</t>
  </si>
  <si>
    <r>
      <t>VOŠ a SPŠ Žďár nad Sázavou, Studentská 1</t>
    </r>
    <r>
      <rPr>
        <sz val="8"/>
        <color indexed="8"/>
        <rFont val="Arial CE"/>
        <family val="2"/>
      </rPr>
      <t>, Žďár nad Sázavou</t>
    </r>
  </si>
  <si>
    <r>
      <t>Hotelová škola Světlá a OA Velké Meziříčí, U Světlé 36</t>
    </r>
    <r>
      <rPr>
        <sz val="8"/>
        <color indexed="8"/>
        <rFont val="Arial CE"/>
        <family val="2"/>
      </rPr>
      <t>, Velké Meziřičí</t>
    </r>
  </si>
  <si>
    <t>opravy v budově školy , DM a ŠJ</t>
  </si>
  <si>
    <r>
      <t>Střední škola stavební Třebíč, Kubišova 1214</t>
    </r>
    <r>
      <rPr>
        <sz val="8"/>
        <color indexed="8"/>
        <rFont val="Arial CE"/>
        <family val="2"/>
      </rPr>
      <t>/9, Třebíč</t>
    </r>
  </si>
  <si>
    <t>posílení IF - v roce 2008 technické zhodnocení Kubišova 1214, Třebíč</t>
  </si>
  <si>
    <r>
      <t>VOŠ a SŠ veterinární, zemědělská a zdravotnická Třebíč, Žižkova 505</t>
    </r>
    <r>
      <rPr>
        <sz val="8"/>
        <color indexed="8"/>
        <rFont val="Arial CE"/>
        <family val="2"/>
      </rPr>
      <t>, Třebíč</t>
    </r>
  </si>
  <si>
    <r>
      <t xml:space="preserve">VOŠ a SOŠ zem- </t>
    </r>
    <r>
      <rPr>
        <sz val="8"/>
        <color indexed="8"/>
        <rFont val="Arial CE"/>
        <family val="0"/>
      </rPr>
      <t>technická Bystřice/Pern., Dr. Veselého 343</t>
    </r>
    <r>
      <rPr>
        <sz val="8"/>
        <color indexed="8"/>
        <rFont val="Arial CE"/>
        <family val="2"/>
      </rPr>
      <t>, Bystřice nad Pern.</t>
    </r>
  </si>
  <si>
    <t>posílení IF - v roce 2008 bude zakoupen přepravník pro koně</t>
  </si>
  <si>
    <t>nákup materiálu pro výuku</t>
  </si>
  <si>
    <r>
      <t>SŠ řemesel a služeb Mor. Budějovice, Tovačovského sady 79</t>
    </r>
    <r>
      <rPr>
        <sz val="8"/>
        <color indexed="8"/>
        <rFont val="Arial CE"/>
        <family val="2"/>
      </rPr>
      <t>, Mor. Budějovice</t>
    </r>
  </si>
  <si>
    <t>nákup učebních pomůcek, materiálu na odborný výcvik,opravy</t>
  </si>
  <si>
    <r>
      <t>SŠ technická Žďár nad Sázavou, Strojírenská 6</t>
    </r>
    <r>
      <rPr>
        <sz val="8"/>
        <color indexed="8"/>
        <rFont val="Arial CE"/>
        <family val="2"/>
      </rPr>
      <t>, Žďár nad Sázavou</t>
    </r>
  </si>
  <si>
    <r>
      <t>Střední škola obchodu a služeb Jihlava, K. Světlé 2</t>
    </r>
    <r>
      <rPr>
        <sz val="8"/>
        <color indexed="8"/>
        <rFont val="Arial CE"/>
        <family val="2"/>
      </rPr>
      <t>, Jihlava</t>
    </r>
  </si>
  <si>
    <t>vybavení učeben</t>
  </si>
  <si>
    <r>
      <t>SŠ technická</t>
    </r>
    <r>
      <rPr>
        <sz val="8"/>
        <color indexed="8"/>
        <rFont val="Arial CE"/>
        <family val="2"/>
      </rPr>
      <t xml:space="preserve"> Jihlava</t>
    </r>
    <r>
      <rPr>
        <sz val="8"/>
        <color indexed="8"/>
        <rFont val="Arial CE"/>
        <family val="0"/>
      </rPr>
      <t>,  Polenská 2, Jihlava</t>
    </r>
  </si>
  <si>
    <r>
      <t>Střední odborná škola Nové Město na Moravě</t>
    </r>
    <r>
      <rPr>
        <sz val="8"/>
        <color indexed="8"/>
        <rFont val="Arial CE"/>
        <family val="2"/>
      </rPr>
      <t>, Bělisko 295, Nové Město na Moravě</t>
    </r>
  </si>
  <si>
    <t>vybavení dílen</t>
  </si>
  <si>
    <r>
      <t>SŠ řemesel Třebíč, Demlova 890</t>
    </r>
    <r>
      <rPr>
        <sz val="8"/>
        <color indexed="8"/>
        <rFont val="Arial CE"/>
        <family val="2"/>
      </rPr>
      <t>, Třebíč</t>
    </r>
  </si>
  <si>
    <t>nákup inventáře</t>
  </si>
  <si>
    <t>Akademie - VOŠ, Gymnázium a SOŠUP Světlá nad Sázavou, Sázavská 547, Světlá/Sáz.</t>
  </si>
  <si>
    <t>úhrada zvýšených nákladů na el. energii a vodu</t>
  </si>
  <si>
    <t>Střední škola řemesel a služeb, Hornoměstská 35, Velké Meziříčí</t>
  </si>
  <si>
    <t>posílení provozních prostředků - nákup DDHM majetku</t>
  </si>
  <si>
    <t>Střední škola automobilní Jihlava, Školní 1a, Jihlava</t>
  </si>
  <si>
    <t>úhrada nákladů spotřeby výukového materiálu</t>
  </si>
  <si>
    <t>Střední škola stavební Jihlava, Žižkova 20, Jihlava</t>
  </si>
  <si>
    <t>SŠ Kamenice nad Lipou, Masarykova 410, Kamenice nad Lipou</t>
  </si>
  <si>
    <t>vybavení dílen opravářů a automechaniků</t>
  </si>
  <si>
    <t>Obchodní akademie a Hotelová škola Havl. Brod, Bratříků 851, Havl.Brod</t>
  </si>
  <si>
    <t>dofinancování nákupu DDHM</t>
  </si>
  <si>
    <t>Střední škola Pelhřimov, Friedova 1469, Pelhřimov</t>
  </si>
  <si>
    <t>SOU technické Chotěboř, Žižkova 1501, Chotěboř</t>
  </si>
  <si>
    <t>vybavení učebny obor mechanik elektronik</t>
  </si>
  <si>
    <r>
      <t>Domov mládeže a Školní jídelna Jihlava, Žižkova 58</t>
    </r>
    <r>
      <rPr>
        <sz val="8"/>
        <color indexed="8"/>
        <rFont val="Arial CE"/>
        <family val="2"/>
      </rPr>
      <t>, Jihlava</t>
    </r>
  </si>
  <si>
    <t xml:space="preserve">opravy v budově školy </t>
  </si>
  <si>
    <r>
      <t>Domov mládeže a Školní jídelna Pelhřimov, Friedova 1464</t>
    </r>
    <r>
      <rPr>
        <sz val="8"/>
        <color indexed="8"/>
        <rFont val="Arial CE"/>
        <family val="2"/>
      </rPr>
      <t>, Pelhřimov</t>
    </r>
  </si>
  <si>
    <t>oprava a údržba svěřeného majetku</t>
  </si>
  <si>
    <r>
      <t>DDM, Žďár nad Sázavou, Dolní 3</t>
    </r>
    <r>
      <rPr>
        <sz val="8"/>
        <color indexed="8"/>
        <rFont val="Arial"/>
        <family val="2"/>
      </rPr>
      <t>, Žďár nad Sázavou</t>
    </r>
  </si>
  <si>
    <t>invenstiční dotace - dofinancování nákupu auta</t>
  </si>
  <si>
    <r>
      <t>Dětský domov, Jemnice, Třešňová 748</t>
    </r>
    <r>
      <rPr>
        <sz val="8"/>
        <color indexed="8"/>
        <rFont val="Arial"/>
        <family val="2"/>
      </rPr>
      <t>, Jemnice</t>
    </r>
  </si>
  <si>
    <t>Dětský domov, Budkov 1, Budkov</t>
  </si>
  <si>
    <t>opravy omítky</t>
  </si>
  <si>
    <t>Dětský domov, Rovečné 40, Rovečné</t>
  </si>
  <si>
    <t>posílení IF - v r.2008 oprava vstup.schodiště školy a ochozový chodník</t>
  </si>
  <si>
    <t>Gymnázium Ot. Březiny a SOŠ Telč, Hradecká 235</t>
  </si>
  <si>
    <t>Střední škola stavební Třebíč, Kubišova 1214/9</t>
  </si>
  <si>
    <t>VOŠ a SOŠ zem. - technická Bystřice/Pern., Dr. Veselého 343</t>
  </si>
  <si>
    <t>SPŠ stavební ak. St. Bechyně, Havlíčkův Brod, Jihlavská 628, Havl. Brod</t>
  </si>
  <si>
    <t>Střední škola obchodu a služeb Jihlava, K. Světlé 2</t>
  </si>
  <si>
    <t>SŠ technická Jihlava,  Polenská 2, Jihlava</t>
  </si>
  <si>
    <t>Střední odborná škola Nové Město na Moravě, Bělisko 296</t>
  </si>
  <si>
    <t>Akademie - VOŠ, Gymnázium a SOŠUP Světlá n.Sázavou, Sázavská 547</t>
  </si>
  <si>
    <t>Domov mládeže a Školní jídelna Jihlava, Žižkova 58</t>
  </si>
  <si>
    <t>3421 - Využití volného času dětí a mládeže</t>
  </si>
  <si>
    <t>DDM, Žďár nad Sázavou, Dolní 3</t>
  </si>
  <si>
    <t>4322 - Ústavy péče pro mládež</t>
  </si>
  <si>
    <t>Dětský domov, Jemnice, Třešňová 748</t>
  </si>
  <si>
    <t>Akademie - VOŠ, Gymnázium a SOŠUP Světlá nad Sázavou, Sázavská 547</t>
  </si>
  <si>
    <t>00055450</t>
  </si>
  <si>
    <t>00056260</t>
  </si>
  <si>
    <t>47443014</t>
  </si>
  <si>
    <t>48897558</t>
  </si>
  <si>
    <t>3421 -  Využití volného času dětí a mládeže</t>
  </si>
  <si>
    <t>RK-36-2007-50, př. 1</t>
  </si>
  <si>
    <t>RK-36-2007-50, př. 2</t>
  </si>
  <si>
    <t>RK-36-2007-50, př. 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</si>
</sst>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sz val="10"/>
      <color indexed="63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b/>
      <sz val="8"/>
      <color indexed="55"/>
      <name val="Arial CE"/>
      <family val="2"/>
    </font>
    <font>
      <sz val="8"/>
      <color indexed="55"/>
      <name val="Arial CE"/>
      <family val="2"/>
    </font>
    <font>
      <sz val="8"/>
      <color indexed="8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b/>
      <sz val="9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8"/>
      <name val="Arial CE"/>
      <family val="2"/>
    </font>
    <font>
      <sz val="10"/>
      <name val="Arial"/>
      <family val="0"/>
    </font>
    <font>
      <sz val="8"/>
      <color indexed="8"/>
      <name val="Arial"/>
      <family val="0"/>
    </font>
    <font>
      <sz val="8"/>
      <name val="Arial"/>
      <family val="2"/>
    </font>
    <font>
      <b/>
      <sz val="8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5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right" vertical="center" wrapText="1"/>
    </xf>
    <xf numFmtId="4" fontId="5" fillId="2" borderId="12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164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0" fontId="1" fillId="2" borderId="13" xfId="0" applyFont="1" applyFill="1" applyBorder="1" applyAlignment="1">
      <alignment horizontal="center"/>
    </xf>
    <xf numFmtId="4" fontId="5" fillId="2" borderId="14" xfId="0" applyNumberFormat="1" applyFont="1" applyFill="1" applyBorder="1" applyAlignment="1">
      <alignment horizontal="right"/>
    </xf>
    <xf numFmtId="4" fontId="5" fillId="2" borderId="17" xfId="0" applyNumberFormat="1" applyFont="1" applyFill="1" applyBorder="1" applyAlignment="1">
      <alignment horizontal="right"/>
    </xf>
    <xf numFmtId="4" fontId="5" fillId="2" borderId="12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" fontId="5" fillId="0" borderId="18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8" xfId="0" applyNumberFormat="1" applyFont="1" applyBorder="1" applyAlignment="1">
      <alignment horizontal="center"/>
    </xf>
    <xf numFmtId="4" fontId="5" fillId="2" borderId="16" xfId="0" applyNumberFormat="1" applyFont="1" applyFill="1" applyBorder="1" applyAlignment="1">
      <alignment/>
    </xf>
    <xf numFmtId="4" fontId="5" fillId="2" borderId="13" xfId="0" applyNumberFormat="1" applyFont="1" applyFill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9" fillId="0" borderId="13" xfId="0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9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2" borderId="9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7" fillId="2" borderId="10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center" vertical="top"/>
    </xf>
    <xf numFmtId="0" fontId="7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4" fontId="11" fillId="2" borderId="28" xfId="0" applyNumberFormat="1" applyFont="1" applyFill="1" applyBorder="1" applyAlignment="1">
      <alignment horizontal="right"/>
    </xf>
    <xf numFmtId="4" fontId="11" fillId="2" borderId="30" xfId="0" applyNumberFormat="1" applyFont="1" applyFill="1" applyBorder="1" applyAlignment="1">
      <alignment horizontal="right"/>
    </xf>
    <xf numFmtId="4" fontId="11" fillId="2" borderId="31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" fontId="11" fillId="0" borderId="28" xfId="0" applyNumberFormat="1" applyFont="1" applyFill="1" applyBorder="1" applyAlignment="1">
      <alignment horizontal="right"/>
    </xf>
    <xf numFmtId="4" fontId="11" fillId="0" borderId="29" xfId="0" applyNumberFormat="1" applyFont="1" applyFill="1" applyBorder="1" applyAlignment="1">
      <alignment horizontal="right"/>
    </xf>
    <xf numFmtId="4" fontId="11" fillId="0" borderId="31" xfId="0" applyNumberFormat="1" applyFont="1" applyFill="1" applyBorder="1" applyAlignment="1">
      <alignment/>
    </xf>
    <xf numFmtId="4" fontId="11" fillId="0" borderId="31" xfId="0" applyNumberFormat="1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0" fontId="3" fillId="0" borderId="28" xfId="0" applyFont="1" applyBorder="1" applyAlignment="1">
      <alignment horizontal="left"/>
    </xf>
    <xf numFmtId="49" fontId="3" fillId="0" borderId="29" xfId="0" applyNumberFormat="1" applyFont="1" applyBorder="1" applyAlignment="1">
      <alignment horizontal="center"/>
    </xf>
    <xf numFmtId="4" fontId="9" fillId="0" borderId="28" xfId="0" applyNumberFormat="1" applyFont="1" applyBorder="1" applyAlignment="1">
      <alignment horizontal="right"/>
    </xf>
    <xf numFmtId="4" fontId="9" fillId="0" borderId="31" xfId="0" applyNumberFormat="1" applyFont="1" applyBorder="1" applyAlignment="1">
      <alignment/>
    </xf>
    <xf numFmtId="4" fontId="12" fillId="0" borderId="31" xfId="0" applyNumberFormat="1" applyFont="1" applyBorder="1" applyAlignment="1">
      <alignment/>
    </xf>
    <xf numFmtId="0" fontId="3" fillId="0" borderId="32" xfId="0" applyFont="1" applyBorder="1" applyAlignment="1">
      <alignment horizontal="left"/>
    </xf>
    <xf numFmtId="49" fontId="3" fillId="0" borderId="30" xfId="0" applyNumberFormat="1" applyFont="1" applyBorder="1" applyAlignment="1">
      <alignment horizontal="center"/>
    </xf>
    <xf numFmtId="4" fontId="9" fillId="0" borderId="32" xfId="0" applyNumberFormat="1" applyFont="1" applyBorder="1" applyAlignment="1">
      <alignment/>
    </xf>
    <xf numFmtId="4" fontId="9" fillId="0" borderId="30" xfId="0" applyNumberFormat="1" applyFont="1" applyBorder="1" applyAlignment="1">
      <alignment/>
    </xf>
    <xf numFmtId="4" fontId="9" fillId="0" borderId="33" xfId="0" applyNumberFormat="1" applyFont="1" applyBorder="1" applyAlignment="1">
      <alignment/>
    </xf>
    <xf numFmtId="0" fontId="3" fillId="0" borderId="34" xfId="0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9" fillId="0" borderId="35" xfId="0" applyNumberFormat="1" applyFont="1" applyBorder="1" applyAlignment="1">
      <alignment horizontal="center"/>
    </xf>
    <xf numFmtId="4" fontId="9" fillId="0" borderId="36" xfId="0" applyNumberFormat="1" applyFont="1" applyBorder="1" applyAlignment="1">
      <alignment horizontal="center"/>
    </xf>
    <xf numFmtId="0" fontId="7" fillId="2" borderId="9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center" vertical="top"/>
    </xf>
    <xf numFmtId="0" fontId="7" fillId="2" borderId="19" xfId="0" applyFont="1" applyFill="1" applyBorder="1" applyAlignment="1">
      <alignment horizontal="center"/>
    </xf>
    <xf numFmtId="4" fontId="11" fillId="2" borderId="24" xfId="0" applyNumberFormat="1" applyFont="1" applyFill="1" applyBorder="1" applyAlignment="1">
      <alignment horizontal="right"/>
    </xf>
    <xf numFmtId="4" fontId="11" fillId="2" borderId="8" xfId="0" applyNumberFormat="1" applyFont="1" applyFill="1" applyBorder="1" applyAlignment="1">
      <alignment horizontal="right"/>
    </xf>
    <xf numFmtId="49" fontId="3" fillId="0" borderId="30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center" vertical="top"/>
    </xf>
    <xf numFmtId="0" fontId="3" fillId="0" borderId="37" xfId="0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4" fontId="11" fillId="2" borderId="8" xfId="0" applyNumberFormat="1" applyFont="1" applyFill="1" applyBorder="1" applyAlignment="1">
      <alignment/>
    </xf>
    <xf numFmtId="4" fontId="11" fillId="2" borderId="39" xfId="0" applyNumberFormat="1" applyFont="1" applyFill="1" applyBorder="1" applyAlignment="1">
      <alignment/>
    </xf>
    <xf numFmtId="4" fontId="11" fillId="2" borderId="6" xfId="0" applyNumberFormat="1" applyFont="1" applyFill="1" applyBorder="1" applyAlignment="1">
      <alignment/>
    </xf>
    <xf numFmtId="49" fontId="3" fillId="0" borderId="29" xfId="0" applyNumberFormat="1" applyFont="1" applyFill="1" applyBorder="1" applyAlignment="1">
      <alignment horizontal="center"/>
    </xf>
    <xf numFmtId="4" fontId="11" fillId="0" borderId="30" xfId="0" applyNumberFormat="1" applyFont="1" applyFill="1" applyBorder="1" applyAlignment="1">
      <alignment/>
    </xf>
    <xf numFmtId="0" fontId="7" fillId="0" borderId="28" xfId="0" applyFont="1" applyBorder="1" applyAlignment="1">
      <alignment horizontal="center"/>
    </xf>
    <xf numFmtId="4" fontId="11" fillId="0" borderId="28" xfId="0" applyNumberFormat="1" applyFont="1" applyBorder="1" applyAlignment="1">
      <alignment horizontal="right"/>
    </xf>
    <xf numFmtId="4" fontId="11" fillId="0" borderId="30" xfId="0" applyNumberFormat="1" applyFont="1" applyBorder="1" applyAlignment="1">
      <alignment horizontal="right"/>
    </xf>
    <xf numFmtId="4" fontId="12" fillId="0" borderId="33" xfId="0" applyNumberFormat="1" applyFont="1" applyBorder="1" applyAlignment="1">
      <alignment/>
    </xf>
    <xf numFmtId="0" fontId="7" fillId="0" borderId="32" xfId="0" applyFont="1" applyBorder="1" applyAlignment="1">
      <alignment horizontal="center"/>
    </xf>
    <xf numFmtId="4" fontId="11" fillId="0" borderId="32" xfId="0" applyNumberFormat="1" applyFont="1" applyBorder="1" applyAlignment="1">
      <alignment horizontal="right"/>
    </xf>
    <xf numFmtId="4" fontId="11" fillId="0" borderId="33" xfId="0" applyNumberFormat="1" applyFont="1" applyBorder="1" applyAlignment="1">
      <alignment horizontal="right"/>
    </xf>
    <xf numFmtId="4" fontId="9" fillId="0" borderId="32" xfId="0" applyNumberFormat="1" applyFont="1" applyBorder="1" applyAlignment="1">
      <alignment horizontal="right"/>
    </xf>
    <xf numFmtId="4" fontId="9" fillId="0" borderId="33" xfId="0" applyNumberFormat="1" applyFont="1" applyBorder="1" applyAlignment="1">
      <alignment horizontal="right"/>
    </xf>
    <xf numFmtId="4" fontId="12" fillId="0" borderId="33" xfId="0" applyNumberFormat="1" applyFont="1" applyBorder="1" applyAlignment="1">
      <alignment horizontal="right"/>
    </xf>
    <xf numFmtId="0" fontId="3" fillId="0" borderId="32" xfId="0" applyFont="1" applyFill="1" applyBorder="1" applyAlignment="1">
      <alignment/>
    </xf>
    <xf numFmtId="0" fontId="3" fillId="0" borderId="34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4" fontId="9" fillId="0" borderId="34" xfId="0" applyNumberFormat="1" applyFont="1" applyBorder="1" applyAlignment="1">
      <alignment/>
    </xf>
    <xf numFmtId="4" fontId="9" fillId="0" borderId="5" xfId="0" applyNumberFormat="1" applyFont="1" applyBorder="1" applyAlignment="1">
      <alignment/>
    </xf>
    <xf numFmtId="4" fontId="9" fillId="0" borderId="40" xfId="0" applyNumberFormat="1" applyFont="1" applyBorder="1" applyAlignment="1">
      <alignment/>
    </xf>
    <xf numFmtId="49" fontId="3" fillId="2" borderId="8" xfId="0" applyNumberFormat="1" applyFont="1" applyFill="1" applyBorder="1" applyAlignment="1">
      <alignment horizontal="center"/>
    </xf>
    <xf numFmtId="4" fontId="11" fillId="2" borderId="25" xfId="0" applyNumberFormat="1" applyFont="1" applyFill="1" applyBorder="1" applyAlignment="1">
      <alignment horizontal="right"/>
    </xf>
    <xf numFmtId="4" fontId="11" fillId="2" borderId="25" xfId="0" applyNumberFormat="1" applyFont="1" applyFill="1" applyBorder="1" applyAlignment="1">
      <alignment/>
    </xf>
    <xf numFmtId="4" fontId="11" fillId="0" borderId="29" xfId="0" applyNumberFormat="1" applyFont="1" applyBorder="1" applyAlignment="1">
      <alignment horizontal="right"/>
    </xf>
    <xf numFmtId="4" fontId="11" fillId="0" borderId="31" xfId="0" applyNumberFormat="1" applyFont="1" applyBorder="1" applyAlignment="1">
      <alignment horizontal="right"/>
    </xf>
    <xf numFmtId="4" fontId="9" fillId="0" borderId="30" xfId="0" applyNumberFormat="1" applyFont="1" applyFill="1" applyBorder="1" applyAlignment="1">
      <alignment/>
    </xf>
    <xf numFmtId="4" fontId="9" fillId="0" borderId="33" xfId="0" applyNumberFormat="1" applyFont="1" applyFill="1" applyBorder="1" applyAlignment="1">
      <alignment/>
    </xf>
    <xf numFmtId="4" fontId="11" fillId="0" borderId="33" xfId="0" applyNumberFormat="1" applyFont="1" applyBorder="1" applyAlignment="1">
      <alignment/>
    </xf>
    <xf numFmtId="164" fontId="0" fillId="0" borderId="0" xfId="0" applyNumberFormat="1" applyAlignment="1">
      <alignment/>
    </xf>
    <xf numFmtId="0" fontId="7" fillId="2" borderId="9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/>
    </xf>
    <xf numFmtId="4" fontId="11" fillId="2" borderId="24" xfId="0" applyNumberFormat="1" applyFont="1" applyFill="1" applyBorder="1" applyAlignment="1">
      <alignment/>
    </xf>
    <xf numFmtId="4" fontId="9" fillId="0" borderId="13" xfId="0" applyNumberFormat="1" applyFont="1" applyBorder="1" applyAlignment="1">
      <alignment/>
    </xf>
    <xf numFmtId="0" fontId="0" fillId="0" borderId="10" xfId="0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4" fontId="11" fillId="0" borderId="32" xfId="0" applyNumberFormat="1" applyFont="1" applyBorder="1" applyAlignment="1">
      <alignment/>
    </xf>
    <xf numFmtId="4" fontId="11" fillId="0" borderId="30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3" fillId="0" borderId="16" xfId="0" applyFont="1" applyBorder="1" applyAlignment="1">
      <alignment/>
    </xf>
    <xf numFmtId="0" fontId="3" fillId="0" borderId="28" xfId="0" applyFont="1" applyFill="1" applyBorder="1" applyAlignment="1">
      <alignment/>
    </xf>
    <xf numFmtId="4" fontId="9" fillId="0" borderId="13" xfId="0" applyNumberFormat="1" applyFont="1" applyFill="1" applyBorder="1" applyAlignment="1">
      <alignment/>
    </xf>
    <xf numFmtId="4" fontId="11" fillId="0" borderId="33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3" fillId="2" borderId="41" xfId="0" applyFont="1" applyFill="1" applyBorder="1" applyAlignment="1">
      <alignment horizontal="center"/>
    </xf>
    <xf numFmtId="4" fontId="16" fillId="0" borderId="30" xfId="0" applyNumberFormat="1" applyFont="1" applyBorder="1" applyAlignment="1">
      <alignment horizontal="right"/>
    </xf>
    <xf numFmtId="4" fontId="16" fillId="0" borderId="13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4" fontId="3" fillId="0" borderId="34" xfId="0" applyNumberFormat="1" applyFont="1" applyBorder="1" applyAlignment="1">
      <alignment horizontal="right"/>
    </xf>
    <xf numFmtId="4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4" fontId="3" fillId="0" borderId="45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/>
    </xf>
    <xf numFmtId="4" fontId="16" fillId="2" borderId="24" xfId="0" applyNumberFormat="1" applyFont="1" applyFill="1" applyBorder="1" applyAlignment="1">
      <alignment horizontal="right"/>
    </xf>
    <xf numFmtId="4" fontId="16" fillId="2" borderId="8" xfId="0" applyNumberFormat="1" applyFont="1" applyFill="1" applyBorder="1" applyAlignment="1">
      <alignment horizontal="right"/>
    </xf>
    <xf numFmtId="4" fontId="16" fillId="2" borderId="6" xfId="0" applyNumberFormat="1" applyFont="1" applyFill="1" applyBorder="1" applyAlignment="1">
      <alignment horizontal="right"/>
    </xf>
    <xf numFmtId="4" fontId="16" fillId="0" borderId="28" xfId="0" applyNumberFormat="1" applyFont="1" applyBorder="1" applyAlignment="1">
      <alignment horizontal="right"/>
    </xf>
    <xf numFmtId="4" fontId="16" fillId="0" borderId="31" xfId="0" applyNumberFormat="1" applyFont="1" applyBorder="1" applyAlignment="1">
      <alignment horizontal="right"/>
    </xf>
    <xf numFmtId="4" fontId="15" fillId="0" borderId="30" xfId="0" applyNumberFormat="1" applyFont="1" applyBorder="1" applyAlignment="1">
      <alignment horizontal="right"/>
    </xf>
    <xf numFmtId="4" fontId="15" fillId="0" borderId="13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17" fillId="0" borderId="48" xfId="0" applyNumberFormat="1" applyFont="1" applyBorder="1" applyAlignment="1">
      <alignment horizontal="center"/>
    </xf>
    <xf numFmtId="4" fontId="3" fillId="0" borderId="40" xfId="0" applyNumberFormat="1" applyFont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left" vertical="top"/>
    </xf>
    <xf numFmtId="4" fontId="3" fillId="0" borderId="48" xfId="0" applyNumberFormat="1" applyFont="1" applyBorder="1" applyAlignment="1">
      <alignment/>
    </xf>
    <xf numFmtId="0" fontId="1" fillId="2" borderId="50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4" fontId="11" fillId="0" borderId="50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4" fontId="9" fillId="0" borderId="52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4" fontId="9" fillId="0" borderId="52" xfId="0" applyNumberFormat="1" applyFont="1" applyBorder="1" applyAlignment="1">
      <alignment/>
    </xf>
    <xf numFmtId="0" fontId="1" fillId="2" borderId="53" xfId="0" applyFont="1" applyFill="1" applyBorder="1" applyAlignment="1">
      <alignment/>
    </xf>
    <xf numFmtId="4" fontId="11" fillId="2" borderId="54" xfId="0" applyNumberFormat="1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19" fillId="3" borderId="12" xfId="0" applyFont="1" applyFill="1" applyBorder="1" applyAlignment="1">
      <alignment horizontal="center"/>
    </xf>
    <xf numFmtId="4" fontId="19" fillId="3" borderId="16" xfId="0" applyNumberFormat="1" applyFont="1" applyFill="1" applyBorder="1" applyAlignment="1">
      <alignment/>
    </xf>
    <xf numFmtId="4" fontId="19" fillId="3" borderId="13" xfId="0" applyNumberFormat="1" applyFont="1" applyFill="1" applyBorder="1" applyAlignment="1">
      <alignment/>
    </xf>
    <xf numFmtId="0" fontId="20" fillId="3" borderId="0" xfId="0" applyFont="1" applyFill="1" applyAlignment="1">
      <alignment/>
    </xf>
    <xf numFmtId="0" fontId="0" fillId="0" borderId="3" xfId="0" applyBorder="1" applyAlignment="1">
      <alignment horizontal="center" vertical="top"/>
    </xf>
    <xf numFmtId="0" fontId="1" fillId="2" borderId="48" xfId="0" applyFont="1" applyFill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/>
    </xf>
    <xf numFmtId="0" fontId="19" fillId="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9" fillId="0" borderId="16" xfId="0" applyNumberFormat="1" applyFont="1" applyBorder="1" applyAlignment="1">
      <alignment/>
    </xf>
    <xf numFmtId="4" fontId="9" fillId="0" borderId="28" xfId="0" applyNumberFormat="1" applyFont="1" applyBorder="1" applyAlignment="1">
      <alignment/>
    </xf>
    <xf numFmtId="4" fontId="9" fillId="0" borderId="35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12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3" fillId="0" borderId="35" xfId="0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/>
    </xf>
    <xf numFmtId="0" fontId="7" fillId="3" borderId="10" xfId="0" applyFont="1" applyFill="1" applyBorder="1" applyAlignment="1">
      <alignment horizontal="left" vertical="top"/>
    </xf>
    <xf numFmtId="0" fontId="7" fillId="3" borderId="10" xfId="0" applyFont="1" applyFill="1" applyBorder="1" applyAlignment="1">
      <alignment horizontal="center" vertical="top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4" fontId="0" fillId="3" borderId="0" xfId="0" applyNumberFormat="1" applyFill="1" applyAlignment="1">
      <alignment/>
    </xf>
    <xf numFmtId="49" fontId="3" fillId="3" borderId="30" xfId="0" applyNumberFormat="1" applyFont="1" applyFill="1" applyBorder="1" applyAlignment="1">
      <alignment horizontal="center"/>
    </xf>
    <xf numFmtId="4" fontId="3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56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5" fillId="2" borderId="17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/>
    </xf>
    <xf numFmtId="4" fontId="8" fillId="0" borderId="15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center"/>
    </xf>
    <xf numFmtId="4" fontId="5" fillId="2" borderId="15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19" fillId="3" borderId="15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5" fillId="2" borderId="31" xfId="0" applyNumberFormat="1" applyFont="1" applyFill="1" applyBorder="1" applyAlignment="1">
      <alignment horizontal="right" vertical="center" wrapText="1"/>
    </xf>
    <xf numFmtId="4" fontId="5" fillId="0" borderId="36" xfId="0" applyNumberFormat="1" applyFont="1" applyBorder="1" applyAlignment="1">
      <alignment horizontal="right" vertical="center" wrapText="1"/>
    </xf>
    <xf numFmtId="4" fontId="6" fillId="0" borderId="33" xfId="0" applyNumberFormat="1" applyFont="1" applyBorder="1" applyAlignment="1">
      <alignment horizontal="right" vertical="center" wrapText="1"/>
    </xf>
    <xf numFmtId="4" fontId="1" fillId="0" borderId="33" xfId="0" applyNumberFormat="1" applyFont="1" applyBorder="1" applyAlignment="1">
      <alignment horizontal="right" vertical="center" wrapText="1"/>
    </xf>
    <xf numFmtId="4" fontId="6" fillId="0" borderId="40" xfId="0" applyNumberFormat="1" applyFont="1" applyBorder="1" applyAlignment="1">
      <alignment horizontal="right" vertical="center" wrapText="1"/>
    </xf>
    <xf numFmtId="4" fontId="5" fillId="2" borderId="40" xfId="0" applyNumberFormat="1" applyFont="1" applyFill="1" applyBorder="1" applyAlignment="1">
      <alignment horizontal="right" vertical="center" wrapText="1"/>
    </xf>
    <xf numFmtId="4" fontId="5" fillId="0" borderId="40" xfId="0" applyNumberFormat="1" applyFont="1" applyBorder="1" applyAlignment="1">
      <alignment horizontal="right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4" fontId="5" fillId="2" borderId="33" xfId="0" applyNumberFormat="1" applyFont="1" applyFill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5" fillId="2" borderId="33" xfId="0" applyNumberFormat="1" applyFont="1" applyFill="1" applyBorder="1" applyAlignment="1">
      <alignment/>
    </xf>
    <xf numFmtId="4" fontId="5" fillId="0" borderId="33" xfId="0" applyNumberFormat="1" applyFont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19" fillId="3" borderId="33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/>
    </xf>
    <xf numFmtId="4" fontId="6" fillId="0" borderId="33" xfId="0" applyNumberFormat="1" applyFont="1" applyFill="1" applyBorder="1" applyAlignment="1">
      <alignment/>
    </xf>
    <xf numFmtId="4" fontId="8" fillId="0" borderId="13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5" fillId="2" borderId="36" xfId="0" applyNumberFormat="1" applyFont="1" applyFill="1" applyBorder="1" applyAlignment="1">
      <alignment horizontal="right" vertical="center" wrapText="1"/>
    </xf>
    <xf numFmtId="4" fontId="11" fillId="2" borderId="26" xfId="0" applyNumberFormat="1" applyFont="1" applyFill="1" applyBorder="1" applyAlignment="1">
      <alignment/>
    </xf>
    <xf numFmtId="4" fontId="17" fillId="0" borderId="33" xfId="0" applyNumberFormat="1" applyFont="1" applyBorder="1" applyAlignment="1">
      <alignment horizontal="right"/>
    </xf>
    <xf numFmtId="0" fontId="7" fillId="3" borderId="32" xfId="0" applyFont="1" applyFill="1" applyBorder="1" applyAlignment="1">
      <alignment horizontal="center"/>
    </xf>
    <xf numFmtId="0" fontId="13" fillId="2" borderId="57" xfId="0" applyFont="1" applyFill="1" applyBorder="1" applyAlignment="1">
      <alignment horizontal="center"/>
    </xf>
    <xf numFmtId="0" fontId="18" fillId="2" borderId="58" xfId="0" applyFont="1" applyFill="1" applyBorder="1" applyAlignment="1">
      <alignment/>
    </xf>
    <xf numFmtId="0" fontId="18" fillId="2" borderId="59" xfId="0" applyFont="1" applyFill="1" applyBorder="1" applyAlignment="1">
      <alignment/>
    </xf>
    <xf numFmtId="0" fontId="9" fillId="2" borderId="59" xfId="0" applyFont="1" applyFill="1" applyBorder="1" applyAlignment="1">
      <alignment horizontal="center"/>
    </xf>
    <xf numFmtId="4" fontId="18" fillId="2" borderId="58" xfId="0" applyNumberFormat="1" applyFont="1" applyFill="1" applyBorder="1" applyAlignment="1">
      <alignment/>
    </xf>
    <xf numFmtId="4" fontId="18" fillId="2" borderId="60" xfId="0" applyNumberFormat="1" applyFont="1" applyFill="1" applyBorder="1" applyAlignment="1">
      <alignment/>
    </xf>
    <xf numFmtId="4" fontId="18" fillId="2" borderId="61" xfId="0" applyNumberFormat="1" applyFont="1" applyFill="1" applyBorder="1" applyAlignment="1">
      <alignment/>
    </xf>
    <xf numFmtId="4" fontId="5" fillId="2" borderId="13" xfId="0" applyNumberFormat="1" applyFont="1" applyFill="1" applyBorder="1" applyAlignment="1">
      <alignment horizontal="right" vertical="center" wrapText="1"/>
    </xf>
    <xf numFmtId="0" fontId="3" fillId="2" borderId="60" xfId="0" applyFont="1" applyFill="1" applyBorder="1" applyAlignment="1">
      <alignment horizontal="center" vertical="center" wrapText="1"/>
    </xf>
    <xf numFmtId="4" fontId="16" fillId="2" borderId="58" xfId="0" applyNumberFormat="1" applyFont="1" applyFill="1" applyBorder="1" applyAlignment="1">
      <alignment horizontal="right" vertical="center"/>
    </xf>
    <xf numFmtId="4" fontId="16" fillId="2" borderId="60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left"/>
    </xf>
    <xf numFmtId="0" fontId="15" fillId="0" borderId="28" xfId="0" applyFont="1" applyFill="1" applyBorder="1" applyAlignment="1">
      <alignment/>
    </xf>
    <xf numFmtId="4" fontId="0" fillId="0" borderId="0" xfId="0" applyNumberFormat="1" applyBorder="1" applyAlignment="1">
      <alignment/>
    </xf>
    <xf numFmtId="4" fontId="6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0" xfId="0" applyFont="1" applyBorder="1" applyAlignment="1">
      <alignment horizontal="center"/>
    </xf>
    <xf numFmtId="4" fontId="23" fillId="0" borderId="32" xfId="0" applyNumberFormat="1" applyFont="1" applyBorder="1" applyAlignment="1">
      <alignment/>
    </xf>
    <xf numFmtId="4" fontId="23" fillId="0" borderId="30" xfId="0" applyNumberFormat="1" applyFont="1" applyBorder="1" applyAlignment="1">
      <alignment/>
    </xf>
    <xf numFmtId="4" fontId="23" fillId="0" borderId="33" xfId="0" applyNumberFormat="1" applyFont="1" applyBorder="1" applyAlignment="1">
      <alignment/>
    </xf>
    <xf numFmtId="4" fontId="23" fillId="0" borderId="13" xfId="0" applyNumberFormat="1" applyFont="1" applyBorder="1" applyAlignment="1">
      <alignment/>
    </xf>
    <xf numFmtId="0" fontId="15" fillId="0" borderId="34" xfId="0" applyFont="1" applyBorder="1" applyAlignment="1">
      <alignment/>
    </xf>
    <xf numFmtId="4" fontId="23" fillId="0" borderId="16" xfId="0" applyNumberFormat="1" applyFont="1" applyBorder="1" applyAlignment="1">
      <alignment/>
    </xf>
    <xf numFmtId="0" fontId="15" fillId="0" borderId="32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0" borderId="28" xfId="0" applyFont="1" applyBorder="1" applyAlignment="1">
      <alignment/>
    </xf>
    <xf numFmtId="4" fontId="1" fillId="0" borderId="29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6" fillId="0" borderId="36" xfId="0" applyNumberFormat="1" applyFont="1" applyBorder="1" applyAlignment="1">
      <alignment horizontal="right" vertical="center" wrapText="1"/>
    </xf>
    <xf numFmtId="4" fontId="0" fillId="0" borderId="32" xfId="0" applyNumberFormat="1" applyFont="1" applyBorder="1" applyAlignment="1">
      <alignment horizontal="right" vertical="center" wrapText="1"/>
    </xf>
    <xf numFmtId="4" fontId="5" fillId="2" borderId="16" xfId="0" applyNumberFormat="1" applyFont="1" applyFill="1" applyBorder="1" applyAlignment="1">
      <alignment horizontal="right" vertical="center" wrapText="1"/>
    </xf>
    <xf numFmtId="4" fontId="5" fillId="2" borderId="33" xfId="0" applyNumberFormat="1" applyFont="1" applyFill="1" applyBorder="1" applyAlignment="1">
      <alignment horizontal="right" vertical="center" wrapText="1"/>
    </xf>
    <xf numFmtId="4" fontId="5" fillId="2" borderId="30" xfId="0" applyNumberFormat="1" applyFont="1" applyFill="1" applyBorder="1" applyAlignment="1">
      <alignment horizontal="right" vertical="center" wrapText="1"/>
    </xf>
    <xf numFmtId="0" fontId="3" fillId="0" borderId="21" xfId="0" applyFont="1" applyBorder="1" applyAlignment="1">
      <alignment horizontal="left"/>
    </xf>
    <xf numFmtId="4" fontId="9" fillId="0" borderId="21" xfId="0" applyNumberFormat="1" applyFont="1" applyBorder="1" applyAlignment="1">
      <alignment horizontal="right"/>
    </xf>
    <xf numFmtId="4" fontId="9" fillId="0" borderId="36" xfId="0" applyNumberFormat="1" applyFont="1" applyBorder="1" applyAlignment="1">
      <alignment/>
    </xf>
    <xf numFmtId="4" fontId="12" fillId="0" borderId="36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4" fontId="11" fillId="0" borderId="21" xfId="0" applyNumberFormat="1" applyFont="1" applyBorder="1" applyAlignment="1">
      <alignment horizontal="right"/>
    </xf>
    <xf numFmtId="4" fontId="11" fillId="0" borderId="36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17" fillId="0" borderId="40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35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9" fillId="0" borderId="29" xfId="0" applyNumberFormat="1" applyFont="1" applyBorder="1" applyAlignment="1">
      <alignment/>
    </xf>
    <xf numFmtId="4" fontId="9" fillId="0" borderId="35" xfId="0" applyNumberFormat="1" applyFont="1" applyBorder="1" applyAlignment="1">
      <alignment/>
    </xf>
    <xf numFmtId="4" fontId="11" fillId="0" borderId="35" xfId="0" applyNumberFormat="1" applyFont="1" applyBorder="1" applyAlignment="1">
      <alignment/>
    </xf>
    <xf numFmtId="4" fontId="9" fillId="0" borderId="30" xfId="0" applyNumberFormat="1" applyFont="1" applyBorder="1" applyAlignment="1">
      <alignment horizontal="right"/>
    </xf>
    <xf numFmtId="4" fontId="9" fillId="0" borderId="33" xfId="0" applyNumberFormat="1" applyFont="1" applyFill="1" applyBorder="1" applyAlignment="1">
      <alignment horizontal="right"/>
    </xf>
    <xf numFmtId="0" fontId="15" fillId="0" borderId="26" xfId="0" applyFont="1" applyBorder="1" applyAlignment="1">
      <alignment/>
    </xf>
    <xf numFmtId="4" fontId="9" fillId="0" borderId="62" xfId="0" applyNumberFormat="1" applyFont="1" applyBorder="1" applyAlignment="1">
      <alignment/>
    </xf>
    <xf numFmtId="4" fontId="0" fillId="3" borderId="8" xfId="20" applyNumberFormat="1" applyFont="1" applyFill="1" applyBorder="1">
      <alignment/>
      <protection/>
    </xf>
    <xf numFmtId="0" fontId="15" fillId="0" borderId="43" xfId="0" applyFont="1" applyBorder="1" applyAlignment="1">
      <alignment/>
    </xf>
    <xf numFmtId="4" fontId="0" fillId="0" borderId="30" xfId="20" applyNumberFormat="1" applyFont="1" applyBorder="1">
      <alignment/>
      <protection/>
    </xf>
    <xf numFmtId="0" fontId="15" fillId="0" borderId="43" xfId="20" applyFont="1" applyBorder="1">
      <alignment/>
      <protection/>
    </xf>
    <xf numFmtId="0" fontId="0" fillId="0" borderId="30" xfId="0" applyFont="1" applyBorder="1" applyAlignment="1">
      <alignment/>
    </xf>
    <xf numFmtId="4" fontId="0" fillId="3" borderId="30" xfId="20" applyNumberFormat="1" applyFont="1" applyFill="1" applyBorder="1">
      <alignment/>
      <protection/>
    </xf>
    <xf numFmtId="4" fontId="20" fillId="0" borderId="30" xfId="20" applyNumberFormat="1" applyFont="1" applyBorder="1">
      <alignment/>
      <protection/>
    </xf>
    <xf numFmtId="0" fontId="25" fillId="0" borderId="43" xfId="20" applyFont="1" applyBorder="1">
      <alignment/>
      <protection/>
    </xf>
    <xf numFmtId="4" fontId="24" fillId="0" borderId="30" xfId="20" applyNumberFormat="1" applyFont="1" applyBorder="1">
      <alignment/>
      <protection/>
    </xf>
    <xf numFmtId="0" fontId="15" fillId="3" borderId="43" xfId="0" applyFont="1" applyFill="1" applyBorder="1" applyAlignment="1">
      <alignment/>
    </xf>
    <xf numFmtId="4" fontId="9" fillId="3" borderId="52" xfId="0" applyNumberFormat="1" applyFont="1" applyFill="1" applyBorder="1" applyAlignment="1">
      <alignment/>
    </xf>
    <xf numFmtId="0" fontId="0" fillId="3" borderId="30" xfId="20" applyFont="1" applyFill="1" applyBorder="1" applyAlignment="1">
      <alignment wrapText="1"/>
      <protection/>
    </xf>
    <xf numFmtId="0" fontId="15" fillId="0" borderId="43" xfId="0" applyFont="1" applyFill="1" applyBorder="1" applyAlignment="1">
      <alignment/>
    </xf>
    <xf numFmtId="0" fontId="15" fillId="0" borderId="43" xfId="0" applyFont="1" applyBorder="1" applyAlignment="1">
      <alignment/>
    </xf>
    <xf numFmtId="4" fontId="24" fillId="0" borderId="30" xfId="20" applyNumberFormat="1" applyFont="1" applyBorder="1" applyAlignment="1">
      <alignment wrapText="1"/>
      <protection/>
    </xf>
    <xf numFmtId="4" fontId="9" fillId="3" borderId="52" xfId="0" applyNumberFormat="1" applyFont="1" applyFill="1" applyBorder="1" applyAlignment="1">
      <alignment/>
    </xf>
    <xf numFmtId="0" fontId="25" fillId="0" borderId="43" xfId="20" applyFont="1" applyBorder="1">
      <alignment/>
      <protection/>
    </xf>
    <xf numFmtId="4" fontId="20" fillId="3" borderId="30" xfId="20" applyNumberFormat="1" applyFont="1" applyFill="1" applyBorder="1">
      <alignment/>
      <protection/>
    </xf>
    <xf numFmtId="0" fontId="25" fillId="3" borderId="43" xfId="20" applyFont="1" applyFill="1" applyBorder="1">
      <alignment/>
      <protection/>
    </xf>
    <xf numFmtId="4" fontId="24" fillId="3" borderId="30" xfId="20" applyNumberFormat="1" applyFont="1" applyFill="1" applyBorder="1">
      <alignment/>
      <protection/>
    </xf>
    <xf numFmtId="4" fontId="0" fillId="3" borderId="30" xfId="20" applyNumberFormat="1" applyFont="1" applyFill="1" applyBorder="1" applyAlignment="1">
      <alignment wrapText="1"/>
      <protection/>
    </xf>
    <xf numFmtId="0" fontId="15" fillId="0" borderId="46" xfId="20" applyFont="1" applyBorder="1">
      <alignment/>
      <protection/>
    </xf>
    <xf numFmtId="4" fontId="9" fillId="0" borderId="54" xfId="0" applyNumberFormat="1" applyFont="1" applyBorder="1" applyAlignment="1">
      <alignment/>
    </xf>
    <xf numFmtId="0" fontId="0" fillId="0" borderId="38" xfId="20" applyFont="1" applyBorder="1" applyAlignment="1">
      <alignment wrapText="1"/>
      <protection/>
    </xf>
    <xf numFmtId="4" fontId="0" fillId="0" borderId="43" xfId="0" applyNumberFormat="1" applyFont="1" applyBorder="1" applyAlignment="1">
      <alignment horizontal="right"/>
    </xf>
    <xf numFmtId="0" fontId="15" fillId="0" borderId="32" xfId="20" applyFont="1" applyBorder="1">
      <alignment/>
      <protection/>
    </xf>
    <xf numFmtId="4" fontId="0" fillId="0" borderId="32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3" fillId="0" borderId="32" xfId="20" applyFont="1" applyBorder="1">
      <alignment/>
      <protection/>
    </xf>
    <xf numFmtId="0" fontId="25" fillId="0" borderId="32" xfId="20" applyFont="1" applyBorder="1">
      <alignment/>
      <protection/>
    </xf>
    <xf numFmtId="4" fontId="0" fillId="0" borderId="32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/>
    </xf>
    <xf numFmtId="4" fontId="5" fillId="2" borderId="32" xfId="0" applyNumberFormat="1" applyFont="1" applyFill="1" applyBorder="1" applyAlignment="1">
      <alignment/>
    </xf>
    <xf numFmtId="4" fontId="5" fillId="0" borderId="32" xfId="0" applyNumberFormat="1" applyFont="1" applyBorder="1" applyAlignment="1">
      <alignment horizontal="right"/>
    </xf>
    <xf numFmtId="0" fontId="26" fillId="3" borderId="32" xfId="20" applyFont="1" applyFill="1" applyBorder="1">
      <alignment/>
      <protection/>
    </xf>
    <xf numFmtId="0" fontId="26" fillId="0" borderId="32" xfId="20" applyFont="1" applyBorder="1">
      <alignment/>
      <protection/>
    </xf>
    <xf numFmtId="0" fontId="1" fillId="0" borderId="32" xfId="0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/>
    </xf>
    <xf numFmtId="4" fontId="0" fillId="0" borderId="48" xfId="0" applyNumberFormat="1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4" fontId="5" fillId="2" borderId="32" xfId="0" applyNumberFormat="1" applyFont="1" applyFill="1" applyBorder="1" applyAlignment="1">
      <alignment/>
    </xf>
    <xf numFmtId="4" fontId="5" fillId="2" borderId="15" xfId="0" applyNumberFormat="1" applyFont="1" applyFill="1" applyBorder="1" applyAlignment="1">
      <alignment/>
    </xf>
    <xf numFmtId="4" fontId="5" fillId="2" borderId="13" xfId="0" applyNumberFormat="1" applyFont="1" applyFill="1" applyBorder="1" applyAlignment="1">
      <alignment/>
    </xf>
    <xf numFmtId="4" fontId="5" fillId="2" borderId="33" xfId="0" applyNumberFormat="1" applyFont="1" applyFill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/>
    </xf>
    <xf numFmtId="0" fontId="27" fillId="2" borderId="28" xfId="0" applyFont="1" applyFill="1" applyBorder="1" applyAlignment="1">
      <alignment horizontal="center"/>
    </xf>
    <xf numFmtId="4" fontId="23" fillId="0" borderId="32" xfId="0" applyNumberFormat="1" applyFont="1" applyBorder="1" applyAlignment="1">
      <alignment horizontal="right"/>
    </xf>
    <xf numFmtId="4" fontId="23" fillId="0" borderId="30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/>
    </xf>
    <xf numFmtId="4" fontId="23" fillId="0" borderId="13" xfId="0" applyNumberFormat="1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2" xfId="0" applyFont="1" applyFill="1" applyBorder="1" applyAlignment="1">
      <alignment/>
    </xf>
    <xf numFmtId="0" fontId="3" fillId="0" borderId="43" xfId="20" applyFont="1" applyBorder="1">
      <alignment/>
      <protection/>
    </xf>
    <xf numFmtId="0" fontId="15" fillId="0" borderId="28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26" fillId="0" borderId="43" xfId="20" applyFont="1" applyBorder="1">
      <alignment/>
      <protection/>
    </xf>
    <xf numFmtId="0" fontId="26" fillId="3" borderId="43" xfId="20" applyFont="1" applyFill="1" applyBorder="1">
      <alignment/>
      <protection/>
    </xf>
    <xf numFmtId="49" fontId="3" fillId="0" borderId="5" xfId="0" applyNumberFormat="1" applyFont="1" applyFill="1" applyBorder="1" applyAlignment="1">
      <alignment horizontal="center"/>
    </xf>
    <xf numFmtId="4" fontId="9" fillId="0" borderId="48" xfId="0" applyNumberFormat="1" applyFont="1" applyBorder="1" applyAlignment="1">
      <alignment/>
    </xf>
    <xf numFmtId="0" fontId="27" fillId="0" borderId="32" xfId="0" applyFont="1" applyFill="1" applyBorder="1" applyAlignment="1">
      <alignment horizontal="center"/>
    </xf>
    <xf numFmtId="4" fontId="11" fillId="0" borderId="34" xfId="0" applyNumberFormat="1" applyFont="1" applyBorder="1" applyAlignment="1">
      <alignment/>
    </xf>
    <xf numFmtId="4" fontId="11" fillId="0" borderId="5" xfId="0" applyNumberFormat="1" applyFont="1" applyBorder="1" applyAlignment="1">
      <alignment/>
    </xf>
    <xf numFmtId="4" fontId="11" fillId="0" borderId="40" xfId="0" applyNumberFormat="1" applyFont="1" applyBorder="1" applyAlignment="1">
      <alignment/>
    </xf>
    <xf numFmtId="4" fontId="11" fillId="0" borderId="48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0" fontId="15" fillId="0" borderId="11" xfId="0" applyFont="1" applyFill="1" applyBorder="1" applyAlignment="1">
      <alignment/>
    </xf>
    <xf numFmtId="4" fontId="3" fillId="0" borderId="34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16" fillId="3" borderId="32" xfId="0" applyNumberFormat="1" applyFont="1" applyFill="1" applyBorder="1" applyAlignment="1">
      <alignment horizontal="right"/>
    </xf>
    <xf numFmtId="4" fontId="16" fillId="3" borderId="30" xfId="0" applyNumberFormat="1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27" fillId="0" borderId="11" xfId="0" applyFont="1" applyFill="1" applyBorder="1" applyAlignment="1">
      <alignment horizontal="center"/>
    </xf>
    <xf numFmtId="4" fontId="16" fillId="0" borderId="34" xfId="0" applyNumberFormat="1" applyFont="1" applyBorder="1" applyAlignment="1">
      <alignment/>
    </xf>
    <xf numFmtId="4" fontId="16" fillId="0" borderId="5" xfId="0" applyNumberFormat="1" applyFont="1" applyBorder="1" applyAlignment="1">
      <alignment/>
    </xf>
    <xf numFmtId="4" fontId="16" fillId="0" borderId="49" xfId="0" applyNumberFormat="1" applyFont="1" applyBorder="1" applyAlignment="1">
      <alignment/>
    </xf>
    <xf numFmtId="4" fontId="16" fillId="0" borderId="48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" fontId="11" fillId="2" borderId="21" xfId="0" applyNumberFormat="1" applyFont="1" applyFill="1" applyBorder="1" applyAlignment="1">
      <alignment horizontal="right"/>
    </xf>
    <xf numFmtId="4" fontId="11" fillId="2" borderId="41" xfId="0" applyNumberFormat="1" applyFont="1" applyFill="1" applyBorder="1" applyAlignment="1">
      <alignment horizontal="right"/>
    </xf>
    <xf numFmtId="4" fontId="11" fillId="2" borderId="10" xfId="0" applyNumberFormat="1" applyFont="1" applyFill="1" applyBorder="1" applyAlignment="1">
      <alignment horizontal="right"/>
    </xf>
    <xf numFmtId="4" fontId="11" fillId="2" borderId="36" xfId="0" applyNumberFormat="1" applyFont="1" applyFill="1" applyBorder="1" applyAlignment="1">
      <alignment horizontal="right"/>
    </xf>
    <xf numFmtId="4" fontId="9" fillId="0" borderId="15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0" fontId="9" fillId="0" borderId="21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4" fontId="11" fillId="2" borderId="6" xfId="0" applyNumberFormat="1" applyFont="1" applyFill="1" applyBorder="1" applyAlignment="1">
      <alignment horizontal="right"/>
    </xf>
    <xf numFmtId="4" fontId="11" fillId="0" borderId="43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3" fillId="0" borderId="34" xfId="0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0" fontId="3" fillId="0" borderId="40" xfId="0" applyFont="1" applyFill="1" applyBorder="1" applyAlignment="1">
      <alignment wrapText="1"/>
    </xf>
    <xf numFmtId="4" fontId="0" fillId="0" borderId="0" xfId="0" applyNumberFormat="1" applyFill="1" applyAlignment="1">
      <alignment/>
    </xf>
    <xf numFmtId="0" fontId="0" fillId="0" borderId="32" xfId="0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0" fontId="0" fillId="0" borderId="33" xfId="0" applyFont="1" applyFill="1" applyBorder="1" applyAlignment="1">
      <alignment wrapText="1"/>
    </xf>
    <xf numFmtId="4" fontId="5" fillId="0" borderId="62" xfId="0" applyNumberFormat="1" applyFont="1" applyFill="1" applyBorder="1" applyAlignment="1">
      <alignment/>
    </xf>
    <xf numFmtId="0" fontId="1" fillId="0" borderId="25" xfId="0" applyFont="1" applyFill="1" applyBorder="1" applyAlignment="1">
      <alignment wrapText="1"/>
    </xf>
    <xf numFmtId="0" fontId="0" fillId="0" borderId="33" xfId="0" applyFont="1" applyFill="1" applyBorder="1" applyAlignment="1">
      <alignment/>
    </xf>
    <xf numFmtId="0" fontId="20" fillId="0" borderId="33" xfId="0" applyFont="1" applyFill="1" applyBorder="1" applyAlignment="1">
      <alignment wrapText="1"/>
    </xf>
    <xf numFmtId="4" fontId="5" fillId="0" borderId="62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4" fontId="0" fillId="0" borderId="63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 vertical="center" wrapText="1"/>
    </xf>
    <xf numFmtId="4" fontId="0" fillId="0" borderId="52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4" fontId="0" fillId="0" borderId="64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wrapText="1"/>
    </xf>
    <xf numFmtId="0" fontId="7" fillId="2" borderId="39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4" fontId="5" fillId="2" borderId="41" xfId="0" applyNumberFormat="1" applyFont="1" applyFill="1" applyBorder="1" applyAlignment="1">
      <alignment horizontal="right" vertical="center"/>
    </xf>
    <xf numFmtId="4" fontId="5" fillId="2" borderId="42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4" fontId="5" fillId="2" borderId="20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5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11" fillId="2" borderId="19" xfId="0" applyNumberFormat="1" applyFont="1" applyFill="1" applyBorder="1" applyAlignment="1">
      <alignment horizontal="right" vertical="center"/>
    </xf>
    <xf numFmtId="4" fontId="11" fillId="2" borderId="53" xfId="0" applyNumberFormat="1" applyFont="1" applyFill="1" applyBorder="1" applyAlignment="1">
      <alignment horizontal="right" vertical="center"/>
    </xf>
    <xf numFmtId="4" fontId="11" fillId="2" borderId="65" xfId="0" applyNumberFormat="1" applyFont="1" applyFill="1" applyBorder="1" applyAlignment="1">
      <alignment horizontal="right" vertical="center"/>
    </xf>
    <xf numFmtId="4" fontId="11" fillId="2" borderId="66" xfId="0" applyNumberFormat="1" applyFont="1" applyFill="1" applyBorder="1" applyAlignment="1">
      <alignment horizontal="right" vertical="center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67" xfId="0" applyFont="1" applyFill="1" applyBorder="1" applyAlignment="1">
      <alignment horizontal="left" vertical="center" wrapText="1"/>
    </xf>
    <xf numFmtId="4" fontId="11" fillId="2" borderId="9" xfId="0" applyNumberFormat="1" applyFont="1" applyFill="1" applyBorder="1" applyAlignment="1">
      <alignment horizontal="right" vertical="center"/>
    </xf>
    <xf numFmtId="4" fontId="11" fillId="2" borderId="3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left" vertical="center"/>
    </xf>
    <xf numFmtId="0" fontId="1" fillId="2" borderId="68" xfId="0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left" vertical="center"/>
    </xf>
    <xf numFmtId="0" fontId="1" fillId="2" borderId="42" xfId="0" applyFont="1" applyFill="1" applyBorder="1" applyAlignment="1">
      <alignment horizontal="left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-26-2007-52, př. 3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workbookViewId="0" topLeftCell="A1">
      <selection activeCell="E1" sqref="E1:F1"/>
    </sheetView>
  </sheetViews>
  <sheetFormatPr defaultColWidth="9.00390625" defaultRowHeight="12.75"/>
  <cols>
    <col min="1" max="1" width="41.75390625" style="1" customWidth="1"/>
    <col min="2" max="2" width="49.25390625" style="1" customWidth="1"/>
    <col min="3" max="6" width="10.75390625" style="1" customWidth="1"/>
    <col min="7" max="7" width="9.125" style="1" customWidth="1"/>
    <col min="8" max="8" width="11.75390625" style="1" customWidth="1"/>
    <col min="9" max="16384" width="9.125" style="1" customWidth="1"/>
  </cols>
  <sheetData>
    <row r="1" spans="5:6" ht="12.75">
      <c r="E1" s="493" t="s">
        <v>246</v>
      </c>
      <c r="F1" s="494"/>
    </row>
    <row r="2" spans="5:6" ht="12.75">
      <c r="E2" s="2"/>
      <c r="F2" s="2" t="s">
        <v>0</v>
      </c>
    </row>
    <row r="3" spans="1:6" s="3" customFormat="1" ht="15.75">
      <c r="A3" s="495" t="s">
        <v>106</v>
      </c>
      <c r="B3" s="495"/>
      <c r="C3" s="495"/>
      <c r="D3" s="495"/>
      <c r="E3" s="495"/>
      <c r="F3" s="495"/>
    </row>
    <row r="5" spans="1:6" ht="15.75">
      <c r="A5" s="5" t="s">
        <v>1</v>
      </c>
      <c r="B5" s="6"/>
      <c r="C5" s="7"/>
      <c r="D5" s="7"/>
      <c r="E5" s="7"/>
      <c r="F5" s="7"/>
    </row>
    <row r="6" spans="1:6" ht="13.5" thickBot="1">
      <c r="A6" s="8"/>
      <c r="B6" s="8"/>
      <c r="C6" s="8"/>
      <c r="D6" s="8"/>
      <c r="E6" s="8"/>
      <c r="F6" s="9" t="s">
        <v>2</v>
      </c>
    </row>
    <row r="7" spans="1:6" ht="12.75">
      <c r="A7" s="496" t="s">
        <v>3</v>
      </c>
      <c r="B7" s="10" t="s">
        <v>4</v>
      </c>
      <c r="C7" s="498" t="s">
        <v>5</v>
      </c>
      <c r="D7" s="499"/>
      <c r="E7" s="500" t="s">
        <v>6</v>
      </c>
      <c r="F7" s="500" t="s">
        <v>7</v>
      </c>
    </row>
    <row r="8" spans="1:6" ht="13.5" thickBot="1">
      <c r="A8" s="497"/>
      <c r="B8" s="11" t="s">
        <v>8</v>
      </c>
      <c r="C8" s="12" t="s">
        <v>9</v>
      </c>
      <c r="D8" s="13" t="s">
        <v>10</v>
      </c>
      <c r="E8" s="501"/>
      <c r="F8" s="501"/>
    </row>
    <row r="9" spans="1:6" s="19" customFormat="1" ht="9" customHeight="1">
      <c r="A9" s="14"/>
      <c r="B9" s="14"/>
      <c r="C9" s="15">
        <v>1</v>
      </c>
      <c r="D9" s="16">
        <v>2</v>
      </c>
      <c r="E9" s="17">
        <v>3</v>
      </c>
      <c r="F9" s="18" t="s">
        <v>55</v>
      </c>
    </row>
    <row r="10" spans="1:7" ht="12.75">
      <c r="A10" s="237" t="s">
        <v>11</v>
      </c>
      <c r="B10" s="20" t="s">
        <v>12</v>
      </c>
      <c r="C10" s="21">
        <f>SUM(C13+C11)</f>
        <v>0</v>
      </c>
      <c r="D10" s="39">
        <f>SUM(D13+D11)</f>
        <v>689.66</v>
      </c>
      <c r="E10" s="310">
        <f>SUM(E13+E11)</f>
        <v>1604.49</v>
      </c>
      <c r="F10" s="276">
        <f>SUM(E10+D10)</f>
        <v>2294.15</v>
      </c>
      <c r="G10" s="23"/>
    </row>
    <row r="11" spans="1:6" ht="25.5">
      <c r="A11" s="34"/>
      <c r="B11" s="24" t="s">
        <v>13</v>
      </c>
      <c r="C11" s="25">
        <f>SUM(C12:C12)</f>
        <v>0</v>
      </c>
      <c r="D11" s="260">
        <f>SUM(D12:D12)</f>
        <v>552.66</v>
      </c>
      <c r="E11" s="26">
        <f>SUM(E12:E12)</f>
        <v>1472.07</v>
      </c>
      <c r="F11" s="277">
        <f>SUM(E11+D11)</f>
        <v>2024.73</v>
      </c>
    </row>
    <row r="12" spans="1:6" ht="12.75">
      <c r="A12" s="34"/>
      <c r="B12" s="27" t="s">
        <v>108</v>
      </c>
      <c r="C12" s="28">
        <v>0</v>
      </c>
      <c r="D12" s="261">
        <v>552.66</v>
      </c>
      <c r="E12" s="29">
        <v>1472.07</v>
      </c>
      <c r="F12" s="278">
        <f>SUM(D12+E12)</f>
        <v>2024.73</v>
      </c>
    </row>
    <row r="13" spans="1:6" ht="25.5">
      <c r="A13" s="34"/>
      <c r="B13" s="24" t="s">
        <v>14</v>
      </c>
      <c r="C13" s="32">
        <f>SUM(C14:C14)</f>
        <v>0</v>
      </c>
      <c r="D13" s="260">
        <f>SUM(D14:D14)</f>
        <v>137</v>
      </c>
      <c r="E13" s="26">
        <f>SUM(E14:E14)</f>
        <v>132.42</v>
      </c>
      <c r="F13" s="283">
        <f>SUM(E13+D13)</f>
        <v>269.41999999999996</v>
      </c>
    </row>
    <row r="14" spans="1:6" ht="12.75">
      <c r="A14" s="34"/>
      <c r="B14" s="27" t="s">
        <v>108</v>
      </c>
      <c r="C14" s="31">
        <v>0</v>
      </c>
      <c r="D14" s="261">
        <v>137</v>
      </c>
      <c r="E14" s="29">
        <v>132.42</v>
      </c>
      <c r="F14" s="278">
        <f>SUM(D14+E14)</f>
        <v>269.41999999999996</v>
      </c>
    </row>
    <row r="15" spans="1:6" ht="7.5" customHeight="1">
      <c r="A15" s="34"/>
      <c r="B15" s="34"/>
      <c r="C15" s="35"/>
      <c r="D15" s="263"/>
      <c r="E15" s="36"/>
      <c r="F15" s="280"/>
    </row>
    <row r="16" spans="1:8" ht="12.75">
      <c r="A16" s="237" t="s">
        <v>125</v>
      </c>
      <c r="B16" s="38" t="s">
        <v>12</v>
      </c>
      <c r="C16" s="337">
        <f>SUM(C19+C17)</f>
        <v>0</v>
      </c>
      <c r="D16" s="39">
        <f>SUM(D19+D17)</f>
        <v>0</v>
      </c>
      <c r="E16" s="310">
        <f>SUM(E19+E17)</f>
        <v>5</v>
      </c>
      <c r="F16" s="338">
        <f>SUM(E16+D16)</f>
        <v>5</v>
      </c>
      <c r="H16" s="23"/>
    </row>
    <row r="17" spans="1:6" ht="25.5">
      <c r="A17" s="34"/>
      <c r="B17" s="24" t="s">
        <v>14</v>
      </c>
      <c r="C17" s="32">
        <f>SUM(C18:C18)</f>
        <v>0</v>
      </c>
      <c r="D17" s="260">
        <f>SUM(D18:D18)</f>
        <v>0</v>
      </c>
      <c r="E17" s="26">
        <f>SUM(E18:E18)</f>
        <v>5</v>
      </c>
      <c r="F17" s="279">
        <f>SUM(E17+D17)</f>
        <v>5</v>
      </c>
    </row>
    <row r="18" spans="1:6" ht="12.75">
      <c r="A18" s="34"/>
      <c r="B18" s="27" t="s">
        <v>126</v>
      </c>
      <c r="C18" s="336">
        <v>0</v>
      </c>
      <c r="D18" s="262">
        <v>0</v>
      </c>
      <c r="E18" s="41">
        <v>5</v>
      </c>
      <c r="F18" s="278">
        <f>SUM(D18:E18)</f>
        <v>5</v>
      </c>
    </row>
    <row r="19" spans="1:6" ht="7.5" customHeight="1">
      <c r="A19" s="34"/>
      <c r="B19" s="34"/>
      <c r="C19" s="35"/>
      <c r="D19" s="263"/>
      <c r="E19" s="36"/>
      <c r="F19" s="335"/>
    </row>
    <row r="20" spans="1:6" ht="12.75">
      <c r="A20" s="237" t="s">
        <v>127</v>
      </c>
      <c r="B20" s="38" t="s">
        <v>12</v>
      </c>
      <c r="C20" s="337">
        <f>SUM(C23+C21)</f>
        <v>0</v>
      </c>
      <c r="D20" s="339">
        <f>SUM(D23+D21)</f>
        <v>0</v>
      </c>
      <c r="E20" s="310">
        <f>SUM(E23+E21)</f>
        <v>8.200000000000001</v>
      </c>
      <c r="F20" s="310">
        <f>SUM(F23+F21)</f>
        <v>8.200000000000001</v>
      </c>
    </row>
    <row r="21" spans="1:6" ht="25.5">
      <c r="A21" s="34"/>
      <c r="B21" s="24" t="s">
        <v>13</v>
      </c>
      <c r="C21" s="32">
        <f>SUM(C22:C22)</f>
        <v>0</v>
      </c>
      <c r="D21" s="260">
        <f>SUM(D22:D22)</f>
        <v>0</v>
      </c>
      <c r="E21" s="26">
        <f>SUM(E22:E22)</f>
        <v>0.8</v>
      </c>
      <c r="F21" s="283">
        <f>SUM(E21+D21)</f>
        <v>0.8</v>
      </c>
    </row>
    <row r="22" spans="1:6" ht="12.75">
      <c r="A22" s="34"/>
      <c r="B22" s="27" t="s">
        <v>128</v>
      </c>
      <c r="C22" s="336">
        <v>0</v>
      </c>
      <c r="D22" s="262">
        <v>0</v>
      </c>
      <c r="E22" s="41">
        <v>0.8</v>
      </c>
      <c r="F22" s="278">
        <f>SUM(D22:E22)</f>
        <v>0.8</v>
      </c>
    </row>
    <row r="23" spans="1:6" ht="25.5">
      <c r="A23" s="34"/>
      <c r="B23" s="24" t="s">
        <v>14</v>
      </c>
      <c r="C23" s="32">
        <f>SUM(C24:C24)</f>
        <v>0</v>
      </c>
      <c r="D23" s="260">
        <f>SUM(D24:D24)</f>
        <v>0</v>
      </c>
      <c r="E23" s="26">
        <f>SUM(E24:E24)</f>
        <v>7.4</v>
      </c>
      <c r="F23" s="283">
        <f>SUM(E23+D23)</f>
        <v>7.4</v>
      </c>
    </row>
    <row r="24" spans="1:6" ht="12.75">
      <c r="A24" s="34"/>
      <c r="B24" s="27" t="s">
        <v>129</v>
      </c>
      <c r="C24" s="336">
        <v>0</v>
      </c>
      <c r="D24" s="262">
        <v>0</v>
      </c>
      <c r="E24" s="41">
        <v>7.4</v>
      </c>
      <c r="F24" s="278">
        <f>SUM(D24:E24)</f>
        <v>7.4</v>
      </c>
    </row>
    <row r="25" spans="1:6" ht="7.5" customHeight="1">
      <c r="A25" s="34"/>
      <c r="B25" s="27"/>
      <c r="C25" s="40"/>
      <c r="D25" s="262"/>
      <c r="E25" s="41"/>
      <c r="F25" s="278"/>
    </row>
    <row r="26" spans="1:8" ht="12.75" customHeight="1">
      <c r="A26" s="237" t="s">
        <v>110</v>
      </c>
      <c r="B26" s="37" t="s">
        <v>12</v>
      </c>
      <c r="C26" s="21">
        <f>SUM(C27+C33)</f>
        <v>0</v>
      </c>
      <c r="D26" s="265">
        <f>SUM(D27+D33)</f>
        <v>45.06</v>
      </c>
      <c r="E26" s="22">
        <f>SUM(E27+E33)</f>
        <v>52.26</v>
      </c>
      <c r="F26" s="299">
        <f aca="true" t="shared" si="0" ref="F26:F36">SUM(D26:E26)</f>
        <v>97.32</v>
      </c>
      <c r="H26" s="23"/>
    </row>
    <row r="27" spans="1:6" ht="25.5">
      <c r="A27" s="34"/>
      <c r="B27" s="24" t="s">
        <v>13</v>
      </c>
      <c r="C27" s="32">
        <f>SUM(C28:C32)</f>
        <v>0</v>
      </c>
      <c r="D27" s="264">
        <f>SUM(D28:D32)</f>
        <v>22.389999999999997</v>
      </c>
      <c r="E27" s="26">
        <f>SUM(E28:E32)</f>
        <v>29.56</v>
      </c>
      <c r="F27" s="282">
        <f t="shared" si="0"/>
        <v>51.949999999999996</v>
      </c>
    </row>
    <row r="28" spans="1:6" ht="12.75">
      <c r="A28" s="34"/>
      <c r="B28" s="30" t="s">
        <v>15</v>
      </c>
      <c r="C28" s="31">
        <v>0</v>
      </c>
      <c r="D28" s="261">
        <v>10.38</v>
      </c>
      <c r="E28" s="29">
        <v>8.66</v>
      </c>
      <c r="F28" s="280">
        <f t="shared" si="0"/>
        <v>19.04</v>
      </c>
    </row>
    <row r="29" spans="1:6" ht="12.75">
      <c r="A29" s="34"/>
      <c r="B29" s="30" t="s">
        <v>16</v>
      </c>
      <c r="C29" s="31">
        <v>0</v>
      </c>
      <c r="D29" s="261">
        <v>6.05</v>
      </c>
      <c r="E29" s="29">
        <v>7</v>
      </c>
      <c r="F29" s="280">
        <f t="shared" si="0"/>
        <v>13.05</v>
      </c>
    </row>
    <row r="30" spans="1:6" ht="12.75">
      <c r="A30" s="34"/>
      <c r="B30" s="30" t="s">
        <v>132</v>
      </c>
      <c r="C30" s="31">
        <v>0</v>
      </c>
      <c r="D30" s="261">
        <v>0</v>
      </c>
      <c r="E30" s="29">
        <v>7.43</v>
      </c>
      <c r="F30" s="280">
        <f t="shared" si="0"/>
        <v>7.43</v>
      </c>
    </row>
    <row r="31" spans="1:6" ht="12.75">
      <c r="A31" s="34"/>
      <c r="B31" s="30" t="s">
        <v>109</v>
      </c>
      <c r="C31" s="31">
        <v>0</v>
      </c>
      <c r="D31" s="261">
        <v>4.08</v>
      </c>
      <c r="E31" s="29">
        <v>2.17</v>
      </c>
      <c r="F31" s="280">
        <f t="shared" si="0"/>
        <v>6.25</v>
      </c>
    </row>
    <row r="32" spans="1:6" ht="12.75">
      <c r="A32" s="34"/>
      <c r="B32" s="27" t="s">
        <v>17</v>
      </c>
      <c r="C32" s="31">
        <v>0</v>
      </c>
      <c r="D32" s="261">
        <v>1.88</v>
      </c>
      <c r="E32" s="29">
        <v>4.3</v>
      </c>
      <c r="F32" s="280">
        <f t="shared" si="0"/>
        <v>6.18</v>
      </c>
    </row>
    <row r="33" spans="1:6" ht="25.5">
      <c r="A33" s="34"/>
      <c r="B33" s="24" t="s">
        <v>14</v>
      </c>
      <c r="C33" s="32">
        <f>SUM(C34:C34)</f>
        <v>0</v>
      </c>
      <c r="D33" s="260">
        <f>SUM(D34:D34)</f>
        <v>22.67</v>
      </c>
      <c r="E33" s="26">
        <f>SUM(E34:E36)</f>
        <v>22.7</v>
      </c>
      <c r="F33" s="282">
        <f t="shared" si="0"/>
        <v>45.370000000000005</v>
      </c>
    </row>
    <row r="34" spans="1:6" ht="12.75">
      <c r="A34" s="34"/>
      <c r="B34" s="30" t="s">
        <v>111</v>
      </c>
      <c r="C34" s="31">
        <v>0</v>
      </c>
      <c r="D34" s="261">
        <v>22.67</v>
      </c>
      <c r="E34" s="29">
        <v>0</v>
      </c>
      <c r="F34" s="280">
        <f t="shared" si="0"/>
        <v>22.67</v>
      </c>
    </row>
    <row r="35" spans="1:6" ht="12.75">
      <c r="A35" s="34"/>
      <c r="B35" s="30" t="s">
        <v>130</v>
      </c>
      <c r="C35" s="31">
        <v>0</v>
      </c>
      <c r="D35" s="261">
        <v>0</v>
      </c>
      <c r="E35" s="29">
        <v>15</v>
      </c>
      <c r="F35" s="280">
        <f t="shared" si="0"/>
        <v>15</v>
      </c>
    </row>
    <row r="36" spans="1:6" ht="12.75">
      <c r="A36" s="34"/>
      <c r="B36" s="30" t="s">
        <v>131</v>
      </c>
      <c r="C36" s="31">
        <v>0</v>
      </c>
      <c r="D36" s="261">
        <v>0</v>
      </c>
      <c r="E36" s="29">
        <v>7.7</v>
      </c>
      <c r="F36" s="280">
        <f t="shared" si="0"/>
        <v>7.7</v>
      </c>
    </row>
    <row r="37" spans="1:6" ht="7.5" customHeight="1">
      <c r="A37" s="30"/>
      <c r="B37" s="30"/>
      <c r="C37" s="28"/>
      <c r="D37" s="261"/>
      <c r="E37" s="29"/>
      <c r="F37" s="280"/>
    </row>
    <row r="38" spans="1:8" ht="12.75">
      <c r="A38" s="237" t="s">
        <v>18</v>
      </c>
      <c r="B38" s="38" t="s">
        <v>12</v>
      </c>
      <c r="C38" s="21">
        <f>SUM(C44+C39)</f>
        <v>0</v>
      </c>
      <c r="D38" s="39">
        <f>SUM(D44+D39)</f>
        <v>31.24</v>
      </c>
      <c r="E38" s="22">
        <f>SUM(E44+E39)</f>
        <v>66.00999999999999</v>
      </c>
      <c r="F38" s="281">
        <f>SUM(D38:E38)</f>
        <v>97.24999999999999</v>
      </c>
      <c r="H38" s="23"/>
    </row>
    <row r="39" spans="1:6" ht="25.5">
      <c r="A39" s="239"/>
      <c r="B39" s="24" t="s">
        <v>13</v>
      </c>
      <c r="C39" s="32">
        <f>SUM(C40:C43)</f>
        <v>0</v>
      </c>
      <c r="D39" s="264">
        <f>SUM(D40:D43)</f>
        <v>9.02</v>
      </c>
      <c r="E39" s="26">
        <f>SUM(E40:E43)</f>
        <v>27.75</v>
      </c>
      <c r="F39" s="282">
        <f>SUM(D39:E39)</f>
        <v>36.769999999999996</v>
      </c>
    </row>
    <row r="40" spans="1:6" ht="12.75">
      <c r="A40" s="34"/>
      <c r="B40" s="30" t="s">
        <v>134</v>
      </c>
      <c r="C40" s="31">
        <v>0</v>
      </c>
      <c r="D40" s="261">
        <v>0</v>
      </c>
      <c r="E40" s="29">
        <v>11.07</v>
      </c>
      <c r="F40" s="280">
        <f>SUM(D40+E40)</f>
        <v>11.07</v>
      </c>
    </row>
    <row r="41" spans="1:6" ht="12.75">
      <c r="A41" s="34"/>
      <c r="B41" s="30" t="s">
        <v>133</v>
      </c>
      <c r="C41" s="31">
        <v>0</v>
      </c>
      <c r="D41" s="261">
        <v>2.33</v>
      </c>
      <c r="E41" s="29">
        <v>1.51</v>
      </c>
      <c r="F41" s="280">
        <f>SUM(D41+E41)</f>
        <v>3.84</v>
      </c>
    </row>
    <row r="42" spans="1:6" ht="12.75">
      <c r="A42" s="34"/>
      <c r="B42" s="30" t="s">
        <v>19</v>
      </c>
      <c r="C42" s="31">
        <v>0</v>
      </c>
      <c r="D42" s="261">
        <v>6.69</v>
      </c>
      <c r="E42" s="29">
        <v>15.17</v>
      </c>
      <c r="F42" s="280">
        <f>SUM(D42+E42)</f>
        <v>21.86</v>
      </c>
    </row>
    <row r="43" spans="1:6" ht="7.5" customHeight="1">
      <c r="A43" s="34"/>
      <c r="B43" s="30"/>
      <c r="C43" s="31"/>
      <c r="D43" s="261"/>
      <c r="E43" s="29"/>
      <c r="F43" s="280"/>
    </row>
    <row r="44" spans="1:6" ht="25.5">
      <c r="A44" s="34"/>
      <c r="B44" s="24" t="s">
        <v>14</v>
      </c>
      <c r="C44" s="32">
        <f>SUM(C45:C47)</f>
        <v>0</v>
      </c>
      <c r="D44" s="260">
        <f>SUM(D45:D47)</f>
        <v>22.22</v>
      </c>
      <c r="E44" s="26">
        <f>SUM(E45:E47)</f>
        <v>38.26</v>
      </c>
      <c r="F44" s="283">
        <f>SUM(E44+D44)</f>
        <v>60.48</v>
      </c>
    </row>
    <row r="45" spans="1:6" ht="12.75">
      <c r="A45" s="34"/>
      <c r="B45" s="30" t="s">
        <v>112</v>
      </c>
      <c r="C45" s="31">
        <v>0</v>
      </c>
      <c r="D45" s="261">
        <v>17.8</v>
      </c>
      <c r="E45" s="29">
        <v>0</v>
      </c>
      <c r="F45" s="280">
        <f>SUM(D45+E45)</f>
        <v>17.8</v>
      </c>
    </row>
    <row r="46" spans="1:6" ht="12.75">
      <c r="A46" s="34"/>
      <c r="B46" s="30" t="s">
        <v>21</v>
      </c>
      <c r="C46" s="31">
        <v>0</v>
      </c>
      <c r="D46" s="261">
        <v>4.42</v>
      </c>
      <c r="E46" s="29">
        <v>0</v>
      </c>
      <c r="F46" s="280">
        <f>SUM(D46+E46)</f>
        <v>4.42</v>
      </c>
    </row>
    <row r="47" spans="1:6" ht="12.75">
      <c r="A47" s="34"/>
      <c r="B47" s="30" t="s">
        <v>124</v>
      </c>
      <c r="C47" s="31">
        <v>0</v>
      </c>
      <c r="D47" s="261">
        <v>0</v>
      </c>
      <c r="E47" s="29">
        <v>38.26</v>
      </c>
      <c r="F47" s="280">
        <f>SUM(D47+E47)</f>
        <v>38.26</v>
      </c>
    </row>
    <row r="48" spans="1:6" ht="7.5" customHeight="1">
      <c r="A48" s="34"/>
      <c r="B48" s="30"/>
      <c r="C48" s="31"/>
      <c r="D48" s="263"/>
      <c r="E48" s="36"/>
      <c r="F48" s="280"/>
    </row>
    <row r="49" spans="1:8" ht="12.75">
      <c r="A49" s="237" t="s">
        <v>122</v>
      </c>
      <c r="B49" s="37" t="s">
        <v>12</v>
      </c>
      <c r="C49" s="21">
        <f aca="true" t="shared" si="1" ref="C49:F50">SUM(C50)</f>
        <v>0</v>
      </c>
      <c r="D49" s="339">
        <f t="shared" si="1"/>
        <v>0</v>
      </c>
      <c r="E49" s="310">
        <f t="shared" si="1"/>
        <v>7.4</v>
      </c>
      <c r="F49" s="310">
        <f t="shared" si="1"/>
        <v>7.4</v>
      </c>
      <c r="H49" s="23"/>
    </row>
    <row r="50" spans="1:6" ht="25.5">
      <c r="A50" s="34"/>
      <c r="B50" s="24" t="s">
        <v>13</v>
      </c>
      <c r="C50" s="32">
        <f t="shared" si="1"/>
        <v>0</v>
      </c>
      <c r="D50" s="333">
        <f t="shared" si="1"/>
        <v>0</v>
      </c>
      <c r="E50" s="26">
        <f t="shared" si="1"/>
        <v>7.4</v>
      </c>
      <c r="F50" s="334">
        <f t="shared" si="1"/>
        <v>7.4</v>
      </c>
    </row>
    <row r="51" spans="1:6" ht="12.75">
      <c r="A51" s="34"/>
      <c r="B51" s="30" t="s">
        <v>123</v>
      </c>
      <c r="C51" s="31">
        <v>0</v>
      </c>
      <c r="D51" s="261">
        <v>0</v>
      </c>
      <c r="E51" s="29">
        <v>7.4</v>
      </c>
      <c r="F51" s="280">
        <f>SUM(D51+E51)</f>
        <v>7.4</v>
      </c>
    </row>
    <row r="52" spans="1:6" ht="7.5" customHeight="1">
      <c r="A52" s="30"/>
      <c r="B52" s="30"/>
      <c r="C52" s="31"/>
      <c r="D52" s="261"/>
      <c r="E52" s="29"/>
      <c r="F52" s="280"/>
    </row>
    <row r="53" spans="1:6" ht="12.75">
      <c r="A53" s="237" t="s">
        <v>22</v>
      </c>
      <c r="B53" s="38" t="s">
        <v>12</v>
      </c>
      <c r="C53" s="21">
        <f aca="true" t="shared" si="2" ref="C53:E54">SUM(C54)</f>
        <v>0</v>
      </c>
      <c r="D53" s="39">
        <f t="shared" si="2"/>
        <v>170.75</v>
      </c>
      <c r="E53" s="22">
        <f>SUM(E54)</f>
        <v>70.43</v>
      </c>
      <c r="F53" s="281">
        <f>SUM(D53:E53)</f>
        <v>241.18</v>
      </c>
    </row>
    <row r="54" spans="1:6" ht="25.5">
      <c r="A54" s="239"/>
      <c r="B54" s="24" t="s">
        <v>14</v>
      </c>
      <c r="C54" s="32">
        <f t="shared" si="2"/>
        <v>0</v>
      </c>
      <c r="D54" s="264">
        <f t="shared" si="2"/>
        <v>170.75</v>
      </c>
      <c r="E54" s="26">
        <f t="shared" si="2"/>
        <v>70.43</v>
      </c>
      <c r="F54" s="282">
        <f>SUM(D54:E54)</f>
        <v>241.18</v>
      </c>
    </row>
    <row r="55" spans="1:6" ht="12.75">
      <c r="A55" s="34"/>
      <c r="B55" s="30" t="s">
        <v>23</v>
      </c>
      <c r="C55" s="31">
        <v>0</v>
      </c>
      <c r="D55" s="261">
        <v>170.75</v>
      </c>
      <c r="E55" s="29">
        <v>70.43</v>
      </c>
      <c r="F55" s="280">
        <f>SUM(D55:E55)</f>
        <v>241.18</v>
      </c>
    </row>
    <row r="56" spans="1:6" ht="7.5" customHeight="1">
      <c r="A56" s="34"/>
      <c r="B56" s="30"/>
      <c r="C56" s="31"/>
      <c r="D56" s="261"/>
      <c r="E56" s="29"/>
      <c r="F56" s="280"/>
    </row>
    <row r="57" spans="1:7" ht="12.75">
      <c r="A57" s="240" t="s">
        <v>24</v>
      </c>
      <c r="B57" s="42" t="s">
        <v>12</v>
      </c>
      <c r="C57" s="43">
        <v>0</v>
      </c>
      <c r="D57" s="44">
        <f>SUM(D58+D63)</f>
        <v>6.330000000000001</v>
      </c>
      <c r="E57" s="45">
        <f>SUM(E58+E63)</f>
        <v>14.34</v>
      </c>
      <c r="F57" s="284">
        <f>SUM(F58+F63)</f>
        <v>20.67</v>
      </c>
      <c r="G57" s="46"/>
    </row>
    <row r="58" spans="1:8" ht="25.5">
      <c r="A58" s="34"/>
      <c r="B58" s="24" t="s">
        <v>13</v>
      </c>
      <c r="C58" s="47">
        <v>0</v>
      </c>
      <c r="D58" s="266">
        <f>SUM(D59:D62)</f>
        <v>5.890000000000001</v>
      </c>
      <c r="E58" s="58">
        <f>SUM(E59:E62)</f>
        <v>14.34</v>
      </c>
      <c r="F58" s="285">
        <f>SUM(D58:E58)</f>
        <v>20.23</v>
      </c>
      <c r="G58" s="317"/>
      <c r="H58" s="296"/>
    </row>
    <row r="59" spans="1:8" ht="12.75">
      <c r="A59" s="34"/>
      <c r="B59" s="322" t="s">
        <v>25</v>
      </c>
      <c r="C59" s="386">
        <v>0</v>
      </c>
      <c r="D59" s="267">
        <v>4.7</v>
      </c>
      <c r="E59" s="55">
        <v>11.74</v>
      </c>
      <c r="F59" s="286">
        <f>SUM(D59:E59)</f>
        <v>16.44</v>
      </c>
      <c r="G59" s="297"/>
      <c r="H59" s="296"/>
    </row>
    <row r="60" spans="1:8" ht="12.75">
      <c r="A60" s="34"/>
      <c r="B60" s="328" t="s">
        <v>26</v>
      </c>
      <c r="C60" s="386">
        <v>0</v>
      </c>
      <c r="D60" s="267">
        <v>0.69</v>
      </c>
      <c r="E60" s="55">
        <v>0.2</v>
      </c>
      <c r="F60" s="286">
        <f>SUM(D60:E60)</f>
        <v>0.8899999999999999</v>
      </c>
      <c r="G60" s="297"/>
      <c r="H60" s="296"/>
    </row>
    <row r="61" spans="1:8" ht="12.75">
      <c r="A61" s="34"/>
      <c r="B61" s="322" t="s">
        <v>27</v>
      </c>
      <c r="C61" s="386">
        <v>0</v>
      </c>
      <c r="D61" s="267">
        <v>0.5</v>
      </c>
      <c r="E61" s="55">
        <v>0</v>
      </c>
      <c r="F61" s="286">
        <f>SUM(D61:E61)</f>
        <v>0.5</v>
      </c>
      <c r="G61" s="298"/>
      <c r="H61" s="296"/>
    </row>
    <row r="62" spans="1:8" ht="12.75">
      <c r="A62" s="34"/>
      <c r="B62" s="387" t="s">
        <v>227</v>
      </c>
      <c r="C62" s="386">
        <v>0</v>
      </c>
      <c r="D62" s="267">
        <v>0</v>
      </c>
      <c r="E62" s="55">
        <v>2.4</v>
      </c>
      <c r="F62" s="286">
        <v>2.4</v>
      </c>
      <c r="G62" s="296"/>
      <c r="H62" s="23"/>
    </row>
    <row r="63" spans="1:7" ht="25.5">
      <c r="A63" s="34"/>
      <c r="B63" s="24" t="s">
        <v>14</v>
      </c>
      <c r="C63" s="47">
        <f>SUM(C64)</f>
        <v>0</v>
      </c>
      <c r="D63" s="266">
        <v>0.44</v>
      </c>
      <c r="E63" s="58">
        <v>0</v>
      </c>
      <c r="F63" s="285">
        <v>0.44</v>
      </c>
      <c r="G63" s="46"/>
    </row>
    <row r="64" spans="1:7" ht="12.75">
      <c r="A64" s="34"/>
      <c r="B64" s="322" t="s">
        <v>25</v>
      </c>
      <c r="C64" s="386">
        <v>0</v>
      </c>
      <c r="D64" s="268">
        <v>0.34</v>
      </c>
      <c r="E64" s="295">
        <v>0</v>
      </c>
      <c r="F64" s="287">
        <f>SUM(D64:E64)</f>
        <v>0.34</v>
      </c>
      <c r="G64" s="46"/>
    </row>
    <row r="65" spans="1:7" ht="12.75">
      <c r="A65" s="34"/>
      <c r="B65" s="328" t="s">
        <v>26</v>
      </c>
      <c r="C65" s="386">
        <v>0</v>
      </c>
      <c r="D65" s="268">
        <v>0.1</v>
      </c>
      <c r="E65" s="295">
        <v>0</v>
      </c>
      <c r="F65" s="287">
        <f>SUM(D65:E65)</f>
        <v>0.1</v>
      </c>
      <c r="G65" s="46"/>
    </row>
    <row r="66" spans="1:7" ht="7.5" customHeight="1">
      <c r="A66" s="34"/>
      <c r="B66" s="48"/>
      <c r="C66" s="49"/>
      <c r="D66" s="269"/>
      <c r="E66" s="55"/>
      <c r="F66" s="288"/>
      <c r="G66" s="46"/>
    </row>
    <row r="67" spans="1:7" ht="12.75">
      <c r="A67" s="240" t="s">
        <v>28</v>
      </c>
      <c r="B67" s="42" t="s">
        <v>12</v>
      </c>
      <c r="C67" s="394">
        <v>0</v>
      </c>
      <c r="D67" s="270">
        <v>469.64</v>
      </c>
      <c r="E67" s="51">
        <v>260.87</v>
      </c>
      <c r="F67" s="289">
        <f>SUM(D67:E67)</f>
        <v>730.51</v>
      </c>
      <c r="G67" s="46"/>
    </row>
    <row r="68" spans="1:7" ht="25.5">
      <c r="A68" s="34"/>
      <c r="B68" s="24" t="s">
        <v>13</v>
      </c>
      <c r="C68" s="393">
        <v>0</v>
      </c>
      <c r="D68" s="271">
        <v>139.3</v>
      </c>
      <c r="E68" s="53">
        <v>92.35</v>
      </c>
      <c r="F68" s="290">
        <f>SUM(D68:E68)</f>
        <v>231.65</v>
      </c>
      <c r="G68" s="46"/>
    </row>
    <row r="69" spans="1:7" ht="12.75">
      <c r="A69" s="34"/>
      <c r="B69" s="322" t="s">
        <v>95</v>
      </c>
      <c r="C69" s="388">
        <v>0</v>
      </c>
      <c r="D69" s="267">
        <v>2.79</v>
      </c>
      <c r="E69" s="55">
        <v>5.97</v>
      </c>
      <c r="F69" s="287">
        <f aca="true" t="shared" si="3" ref="F69:F80">SUM(D69:E69)</f>
        <v>8.76</v>
      </c>
      <c r="G69" s="46"/>
    </row>
    <row r="70" spans="1:6" ht="12.75">
      <c r="A70" s="34"/>
      <c r="B70" s="389" t="s">
        <v>30</v>
      </c>
      <c r="C70" s="388">
        <v>0</v>
      </c>
      <c r="D70" s="267">
        <v>1.79</v>
      </c>
      <c r="E70" s="55">
        <v>15.56</v>
      </c>
      <c r="F70" s="287">
        <f t="shared" si="3"/>
        <v>17.35</v>
      </c>
    </row>
    <row r="71" spans="1:6" ht="12.75">
      <c r="A71" s="34"/>
      <c r="B71" s="322" t="s">
        <v>99</v>
      </c>
      <c r="C71" s="388">
        <v>0</v>
      </c>
      <c r="D71" s="267">
        <v>23.38</v>
      </c>
      <c r="E71" s="55">
        <v>0</v>
      </c>
      <c r="F71" s="287">
        <f t="shared" si="3"/>
        <v>23.38</v>
      </c>
    </row>
    <row r="72" spans="1:6" ht="12.75">
      <c r="A72" s="34"/>
      <c r="B72" s="318" t="s">
        <v>35</v>
      </c>
      <c r="C72" s="388">
        <v>0</v>
      </c>
      <c r="D72" s="272">
        <v>9.12</v>
      </c>
      <c r="E72" s="56">
        <v>0.99</v>
      </c>
      <c r="F72" s="287">
        <f t="shared" si="3"/>
        <v>10.11</v>
      </c>
    </row>
    <row r="73" spans="1:6" ht="12.75">
      <c r="A73" s="34"/>
      <c r="B73" s="330" t="s">
        <v>98</v>
      </c>
      <c r="C73" s="388">
        <v>0</v>
      </c>
      <c r="D73" s="267">
        <v>8.26</v>
      </c>
      <c r="E73" s="55">
        <v>10.12</v>
      </c>
      <c r="F73" s="287">
        <f t="shared" si="3"/>
        <v>18.38</v>
      </c>
    </row>
    <row r="74" spans="1:6" ht="12.75">
      <c r="A74" s="34"/>
      <c r="B74" s="322" t="s">
        <v>32</v>
      </c>
      <c r="C74" s="388">
        <v>0</v>
      </c>
      <c r="D74" s="267">
        <v>6.26</v>
      </c>
      <c r="E74" s="55">
        <v>14.05</v>
      </c>
      <c r="F74" s="287">
        <f t="shared" si="3"/>
        <v>20.310000000000002</v>
      </c>
    </row>
    <row r="75" spans="1:6" ht="12.75">
      <c r="A75" s="34"/>
      <c r="B75" s="322" t="s">
        <v>33</v>
      </c>
      <c r="C75" s="388">
        <v>0</v>
      </c>
      <c r="D75" s="267">
        <v>9.99</v>
      </c>
      <c r="E75" s="55">
        <v>4.31</v>
      </c>
      <c r="F75" s="287">
        <f t="shared" si="3"/>
        <v>14.3</v>
      </c>
    </row>
    <row r="76" spans="1:6" ht="12.75">
      <c r="A76" s="34"/>
      <c r="B76" s="322" t="s">
        <v>228</v>
      </c>
      <c r="C76" s="388">
        <v>0</v>
      </c>
      <c r="D76" s="267">
        <v>67.83</v>
      </c>
      <c r="E76" s="55">
        <v>1.46</v>
      </c>
      <c r="F76" s="287">
        <f t="shared" si="3"/>
        <v>69.28999999999999</v>
      </c>
    </row>
    <row r="77" spans="1:6" ht="12.75">
      <c r="A77" s="34"/>
      <c r="B77" s="389" t="s">
        <v>34</v>
      </c>
      <c r="C77" s="388">
        <v>0</v>
      </c>
      <c r="D77" s="267">
        <v>3.11</v>
      </c>
      <c r="E77" s="55">
        <v>5.8</v>
      </c>
      <c r="F77" s="287">
        <f t="shared" si="3"/>
        <v>8.91</v>
      </c>
    </row>
    <row r="78" spans="1:6" ht="12.75">
      <c r="A78" s="34"/>
      <c r="B78" s="322" t="s">
        <v>229</v>
      </c>
      <c r="C78" s="388">
        <v>0</v>
      </c>
      <c r="D78" s="267">
        <v>6.77</v>
      </c>
      <c r="E78" s="55">
        <v>28</v>
      </c>
      <c r="F78" s="287">
        <f t="shared" si="3"/>
        <v>34.769999999999996</v>
      </c>
    </row>
    <row r="79" spans="1:6" ht="12.75">
      <c r="A79" s="34"/>
      <c r="B79" s="390" t="s">
        <v>172</v>
      </c>
      <c r="C79" s="388">
        <v>0</v>
      </c>
      <c r="D79" s="267">
        <v>0</v>
      </c>
      <c r="E79" s="55">
        <v>5.99</v>
      </c>
      <c r="F79" s="287">
        <f t="shared" si="3"/>
        <v>5.99</v>
      </c>
    </row>
    <row r="80" spans="1:6" ht="12.75">
      <c r="A80" s="34"/>
      <c r="B80" s="391" t="s">
        <v>230</v>
      </c>
      <c r="C80" s="388">
        <v>0</v>
      </c>
      <c r="D80" s="267">
        <v>0</v>
      </c>
      <c r="E80" s="55">
        <v>0.1</v>
      </c>
      <c r="F80" s="287">
        <f t="shared" si="3"/>
        <v>0.1</v>
      </c>
    </row>
    <row r="81" spans="1:10" ht="12.75">
      <c r="A81" s="34"/>
      <c r="B81" s="57"/>
      <c r="C81" s="54"/>
      <c r="D81" s="267"/>
      <c r="E81" s="55"/>
      <c r="F81" s="288"/>
      <c r="H81" s="23"/>
      <c r="J81" s="23"/>
    </row>
    <row r="82" spans="1:6" ht="25.5">
      <c r="A82" s="238"/>
      <c r="B82" s="24" t="s">
        <v>14</v>
      </c>
      <c r="C82" s="395">
        <v>0</v>
      </c>
      <c r="D82" s="266">
        <v>330.34</v>
      </c>
      <c r="E82" s="58">
        <v>168.52</v>
      </c>
      <c r="F82" s="290">
        <f>SUM(D82:E82)</f>
        <v>498.86</v>
      </c>
    </row>
    <row r="83" spans="1:8" ht="12.75">
      <c r="A83" s="238"/>
      <c r="B83" s="322" t="s">
        <v>30</v>
      </c>
      <c r="C83" s="392">
        <v>0</v>
      </c>
      <c r="D83" s="273">
        <v>100.3</v>
      </c>
      <c r="E83" s="59">
        <v>0</v>
      </c>
      <c r="F83" s="286">
        <f>SUM(D83:E83)</f>
        <v>100.3</v>
      </c>
      <c r="H83" s="23"/>
    </row>
    <row r="84" spans="1:8" ht="12.75">
      <c r="A84" s="238"/>
      <c r="B84" s="318" t="s">
        <v>35</v>
      </c>
      <c r="C84" s="392">
        <v>0</v>
      </c>
      <c r="D84" s="273">
        <v>216.22</v>
      </c>
      <c r="E84" s="59">
        <v>0</v>
      </c>
      <c r="F84" s="286">
        <f>SUM(D84:E84)</f>
        <v>216.22</v>
      </c>
      <c r="H84" s="23"/>
    </row>
    <row r="85" spans="1:6" ht="12.75">
      <c r="A85" s="238"/>
      <c r="B85" s="322" t="s">
        <v>228</v>
      </c>
      <c r="C85" s="392">
        <v>0</v>
      </c>
      <c r="D85" s="273">
        <v>13.82</v>
      </c>
      <c r="E85" s="59">
        <v>80</v>
      </c>
      <c r="F85" s="286">
        <f>SUM(D85:E85)</f>
        <v>93.82</v>
      </c>
    </row>
    <row r="86" spans="1:6" ht="12.75">
      <c r="A86" s="34"/>
      <c r="B86" s="322" t="s">
        <v>229</v>
      </c>
      <c r="C86" s="392">
        <v>0</v>
      </c>
      <c r="D86" s="273">
        <v>0</v>
      </c>
      <c r="E86" s="59">
        <v>88.52</v>
      </c>
      <c r="F86" s="286">
        <f>SUM(D86:E86)</f>
        <v>88.52</v>
      </c>
    </row>
    <row r="87" spans="1:6" ht="7.5" customHeight="1">
      <c r="A87" s="30"/>
      <c r="B87" s="48"/>
      <c r="C87" s="54"/>
      <c r="D87" s="267"/>
      <c r="E87" s="55"/>
      <c r="F87" s="288"/>
    </row>
    <row r="88" spans="1:6" ht="12.75">
      <c r="A88" s="240" t="s">
        <v>36</v>
      </c>
      <c r="B88" s="42" t="s">
        <v>12</v>
      </c>
      <c r="C88" s="394">
        <v>0</v>
      </c>
      <c r="D88" s="270">
        <v>1317.16</v>
      </c>
      <c r="E88" s="51">
        <v>1253.3</v>
      </c>
      <c r="F88" s="289">
        <f>SUM(D88:E88)</f>
        <v>2570.46</v>
      </c>
    </row>
    <row r="89" spans="1:6" ht="25.5">
      <c r="A89" s="34"/>
      <c r="B89" s="24" t="s">
        <v>13</v>
      </c>
      <c r="C89" s="393">
        <v>0</v>
      </c>
      <c r="D89" s="271">
        <v>621.8</v>
      </c>
      <c r="E89" s="53">
        <v>239.11</v>
      </c>
      <c r="F89" s="290">
        <f>SUM(D89:E89)</f>
        <v>860.91</v>
      </c>
    </row>
    <row r="90" spans="1:8" ht="12.75">
      <c r="A90" s="34"/>
      <c r="B90" s="331" t="s">
        <v>39</v>
      </c>
      <c r="C90" s="388">
        <v>0</v>
      </c>
      <c r="D90" s="267">
        <v>18.95</v>
      </c>
      <c r="E90" s="55">
        <v>15.43</v>
      </c>
      <c r="F90" s="287">
        <f aca="true" t="shared" si="4" ref="F90:F102">SUM(D90:E90)</f>
        <v>34.379999999999995</v>
      </c>
      <c r="H90" s="314"/>
    </row>
    <row r="91" spans="1:8" ht="12.75">
      <c r="A91" s="34"/>
      <c r="B91" s="322" t="s">
        <v>40</v>
      </c>
      <c r="C91" s="388">
        <v>0</v>
      </c>
      <c r="D91" s="267">
        <v>425.38</v>
      </c>
      <c r="E91" s="55">
        <v>31.39</v>
      </c>
      <c r="F91" s="287">
        <f t="shared" si="4"/>
        <v>456.77</v>
      </c>
      <c r="H91" s="314"/>
    </row>
    <row r="92" spans="1:8" ht="12.75">
      <c r="A92" s="34"/>
      <c r="B92" s="322" t="s">
        <v>41</v>
      </c>
      <c r="C92" s="388">
        <v>0</v>
      </c>
      <c r="D92" s="267">
        <v>21.6</v>
      </c>
      <c r="E92" s="55">
        <v>11.89</v>
      </c>
      <c r="F92" s="287">
        <f t="shared" si="4"/>
        <v>33.49</v>
      </c>
      <c r="H92" s="314"/>
    </row>
    <row r="93" spans="1:8" ht="12.75">
      <c r="A93" s="34"/>
      <c r="B93" s="322" t="s">
        <v>231</v>
      </c>
      <c r="C93" s="388">
        <v>0</v>
      </c>
      <c r="D93" s="267">
        <v>4.8</v>
      </c>
      <c r="E93" s="55">
        <v>22.77</v>
      </c>
      <c r="F93" s="287">
        <f t="shared" si="4"/>
        <v>27.57</v>
      </c>
      <c r="H93" s="314"/>
    </row>
    <row r="94" spans="1:8" ht="12.75">
      <c r="A94" s="34"/>
      <c r="B94" s="318" t="s">
        <v>232</v>
      </c>
      <c r="C94" s="388">
        <v>0</v>
      </c>
      <c r="D94" s="267">
        <v>8.72</v>
      </c>
      <c r="E94" s="55">
        <v>4.3</v>
      </c>
      <c r="F94" s="287">
        <f t="shared" si="4"/>
        <v>13.02</v>
      </c>
      <c r="H94" s="314"/>
    </row>
    <row r="95" spans="1:8" ht="12.75">
      <c r="A95" s="238"/>
      <c r="B95" s="318" t="s">
        <v>233</v>
      </c>
      <c r="C95" s="388">
        <v>0</v>
      </c>
      <c r="D95" s="267">
        <v>26.73</v>
      </c>
      <c r="E95" s="55">
        <v>11.3</v>
      </c>
      <c r="F95" s="287">
        <f t="shared" si="4"/>
        <v>38.03</v>
      </c>
      <c r="H95" s="314"/>
    </row>
    <row r="96" spans="1:8" ht="12.75">
      <c r="A96" s="34"/>
      <c r="B96" s="318" t="s">
        <v>42</v>
      </c>
      <c r="C96" s="388">
        <v>0</v>
      </c>
      <c r="D96" s="267">
        <v>1.44</v>
      </c>
      <c r="E96" s="55">
        <v>0.38</v>
      </c>
      <c r="F96" s="287">
        <f t="shared" si="4"/>
        <v>1.8199999999999998</v>
      </c>
      <c r="H96" s="314"/>
    </row>
    <row r="97" spans="1:8" ht="12.75">
      <c r="A97" s="34"/>
      <c r="B97" s="332" t="s">
        <v>97</v>
      </c>
      <c r="C97" s="388">
        <v>0</v>
      </c>
      <c r="D97" s="267">
        <v>53.21</v>
      </c>
      <c r="E97" s="55">
        <v>61.33</v>
      </c>
      <c r="F97" s="287">
        <f t="shared" si="4"/>
        <v>114.53999999999999</v>
      </c>
      <c r="H97" s="314"/>
    </row>
    <row r="98" spans="1:8" ht="12.75">
      <c r="A98" s="34"/>
      <c r="B98" s="318" t="s">
        <v>43</v>
      </c>
      <c r="C98" s="388">
        <v>0</v>
      </c>
      <c r="D98" s="267">
        <v>0.57</v>
      </c>
      <c r="E98" s="55">
        <v>36.28</v>
      </c>
      <c r="F98" s="287">
        <f t="shared" si="4"/>
        <v>36.85</v>
      </c>
      <c r="H98" s="314"/>
    </row>
    <row r="99" spans="1:8" ht="12.75">
      <c r="A99" s="34"/>
      <c r="B99" s="322" t="s">
        <v>37</v>
      </c>
      <c r="C99" s="388">
        <v>0</v>
      </c>
      <c r="D99" s="267">
        <v>50</v>
      </c>
      <c r="E99" s="55">
        <v>18.46</v>
      </c>
      <c r="F99" s="287">
        <f t="shared" si="4"/>
        <v>68.46000000000001</v>
      </c>
      <c r="H99" s="314"/>
    </row>
    <row r="100" spans="1:8" ht="12.75">
      <c r="A100" s="34"/>
      <c r="B100" s="322" t="s">
        <v>38</v>
      </c>
      <c r="C100" s="388">
        <v>0</v>
      </c>
      <c r="D100" s="267">
        <v>10.4</v>
      </c>
      <c r="E100" s="55">
        <v>7.18</v>
      </c>
      <c r="F100" s="287">
        <f t="shared" si="4"/>
        <v>17.58</v>
      </c>
      <c r="H100" s="314"/>
    </row>
    <row r="101" spans="1:8" ht="12.75">
      <c r="A101" s="34"/>
      <c r="B101" s="396" t="s">
        <v>206</v>
      </c>
      <c r="C101" s="388">
        <v>0</v>
      </c>
      <c r="D101" s="267">
        <v>0</v>
      </c>
      <c r="E101" s="55">
        <v>9</v>
      </c>
      <c r="F101" s="287">
        <f t="shared" si="4"/>
        <v>9</v>
      </c>
      <c r="H101" s="315"/>
    </row>
    <row r="102" spans="1:8" ht="12.75">
      <c r="A102" s="34"/>
      <c r="B102" s="397" t="s">
        <v>208</v>
      </c>
      <c r="C102" s="388">
        <v>0</v>
      </c>
      <c r="D102" s="267">
        <v>0</v>
      </c>
      <c r="E102" s="55">
        <v>9.4</v>
      </c>
      <c r="F102" s="287">
        <f t="shared" si="4"/>
        <v>9.4</v>
      </c>
      <c r="H102" s="316"/>
    </row>
    <row r="103" spans="1:10" ht="7.5" customHeight="1">
      <c r="A103" s="34"/>
      <c r="B103" s="60"/>
      <c r="C103" s="54"/>
      <c r="D103" s="267"/>
      <c r="E103" s="55"/>
      <c r="F103" s="288"/>
      <c r="H103" s="314"/>
      <c r="J103" s="314"/>
    </row>
    <row r="104" spans="1:6" ht="25.5">
      <c r="A104" s="34"/>
      <c r="B104" s="24" t="s">
        <v>14</v>
      </c>
      <c r="C104" s="395">
        <v>0</v>
      </c>
      <c r="D104" s="266">
        <v>695.36</v>
      </c>
      <c r="E104" s="58">
        <v>1014.19</v>
      </c>
      <c r="F104" s="285">
        <f>SUM(D104:E104)</f>
        <v>1709.5500000000002</v>
      </c>
    </row>
    <row r="105" spans="1:6" ht="12.75">
      <c r="A105" s="34"/>
      <c r="B105" s="331" t="s">
        <v>39</v>
      </c>
      <c r="C105" s="392">
        <v>0</v>
      </c>
      <c r="D105" s="267">
        <v>6</v>
      </c>
      <c r="E105" s="55">
        <v>5.86</v>
      </c>
      <c r="F105" s="287">
        <f aca="true" t="shared" si="5" ref="F105:F112">SUM(D105:E105)</f>
        <v>11.86</v>
      </c>
    </row>
    <row r="106" spans="1:6" ht="12.75">
      <c r="A106" s="34"/>
      <c r="B106" s="322" t="s">
        <v>40</v>
      </c>
      <c r="C106" s="399">
        <v>0</v>
      </c>
      <c r="D106" s="400">
        <v>472.16</v>
      </c>
      <c r="E106" s="401">
        <v>468</v>
      </c>
      <c r="F106" s="287">
        <f t="shared" si="5"/>
        <v>940.1600000000001</v>
      </c>
    </row>
    <row r="107" spans="1:6" ht="12.75">
      <c r="A107" s="34"/>
      <c r="B107" s="322" t="s">
        <v>231</v>
      </c>
      <c r="C107" s="399">
        <v>0</v>
      </c>
      <c r="D107" s="400">
        <v>30</v>
      </c>
      <c r="E107" s="401">
        <v>11.41</v>
      </c>
      <c r="F107" s="287">
        <f t="shared" si="5"/>
        <v>41.41</v>
      </c>
    </row>
    <row r="108" spans="1:6" ht="12.75">
      <c r="A108" s="34"/>
      <c r="B108" s="318" t="s">
        <v>233</v>
      </c>
      <c r="C108" s="399">
        <v>0</v>
      </c>
      <c r="D108" s="400">
        <v>87</v>
      </c>
      <c r="E108" s="401">
        <v>100.8</v>
      </c>
      <c r="F108" s="287">
        <f t="shared" si="5"/>
        <v>187.8</v>
      </c>
    </row>
    <row r="109" spans="1:8" ht="12.75">
      <c r="A109" s="238"/>
      <c r="B109" s="322" t="s">
        <v>37</v>
      </c>
      <c r="C109" s="392">
        <v>0</v>
      </c>
      <c r="D109" s="273">
        <v>83.3</v>
      </c>
      <c r="E109" s="59">
        <v>0</v>
      </c>
      <c r="F109" s="286">
        <f t="shared" si="5"/>
        <v>83.3</v>
      </c>
      <c r="H109" s="320"/>
    </row>
    <row r="110" spans="1:8" ht="12.75">
      <c r="A110" s="238"/>
      <c r="B110" s="322" t="s">
        <v>38</v>
      </c>
      <c r="C110" s="392">
        <v>0</v>
      </c>
      <c r="D110" s="273">
        <v>16.9</v>
      </c>
      <c r="E110" s="59">
        <v>6.02</v>
      </c>
      <c r="F110" s="286">
        <f t="shared" si="5"/>
        <v>22.919999999999998</v>
      </c>
      <c r="H110" s="320"/>
    </row>
    <row r="111" spans="1:8" ht="12.75">
      <c r="A111" s="238"/>
      <c r="B111" s="390" t="s">
        <v>234</v>
      </c>
      <c r="C111" s="399">
        <v>0</v>
      </c>
      <c r="D111" s="400">
        <v>0</v>
      </c>
      <c r="E111" s="401">
        <v>6</v>
      </c>
      <c r="F111" s="287">
        <f t="shared" si="5"/>
        <v>6</v>
      </c>
      <c r="H111" s="320"/>
    </row>
    <row r="112" spans="1:8" ht="12.75">
      <c r="A112" s="34"/>
      <c r="B112" s="397" t="s">
        <v>204</v>
      </c>
      <c r="C112" s="399">
        <v>0</v>
      </c>
      <c r="D112" s="400">
        <v>0</v>
      </c>
      <c r="E112" s="401">
        <v>416.1</v>
      </c>
      <c r="F112" s="287">
        <f t="shared" si="5"/>
        <v>416.1</v>
      </c>
      <c r="H112" s="320"/>
    </row>
    <row r="113" spans="1:6" ht="7.5" customHeight="1">
      <c r="A113" s="34"/>
      <c r="B113" s="61"/>
      <c r="C113" s="54"/>
      <c r="D113" s="267"/>
      <c r="E113" s="56"/>
      <c r="F113" s="291"/>
    </row>
    <row r="114" spans="1:6" ht="12.75">
      <c r="A114" s="240" t="s">
        <v>104</v>
      </c>
      <c r="B114" s="62" t="s">
        <v>12</v>
      </c>
      <c r="C114" s="50">
        <v>0</v>
      </c>
      <c r="D114" s="270">
        <f>SUM(D117)</f>
        <v>166.82</v>
      </c>
      <c r="E114" s="51">
        <f>SUM(E117)</f>
        <v>28.53</v>
      </c>
      <c r="F114" s="289">
        <f>SUM(D114:E114)</f>
        <v>195.35</v>
      </c>
    </row>
    <row r="115" spans="1:6" s="235" customFormat="1" ht="25.5">
      <c r="A115" s="241"/>
      <c r="B115" s="24" t="s">
        <v>13</v>
      </c>
      <c r="C115" s="52">
        <v>0</v>
      </c>
      <c r="D115" s="271">
        <f>SUM(D116:D134)</f>
        <v>349.98999999999995</v>
      </c>
      <c r="E115" s="53">
        <v>0</v>
      </c>
      <c r="F115" s="290">
        <v>0</v>
      </c>
    </row>
    <row r="116" spans="1:6" s="235" customFormat="1" ht="7.5" customHeight="1">
      <c r="A116" s="241"/>
      <c r="B116" s="232"/>
      <c r="C116" s="233"/>
      <c r="D116" s="274"/>
      <c r="E116" s="234"/>
      <c r="F116" s="292"/>
    </row>
    <row r="117" spans="1:6" ht="25.5">
      <c r="A117" s="34"/>
      <c r="B117" s="24" t="s">
        <v>14</v>
      </c>
      <c r="C117" s="52">
        <v>0</v>
      </c>
      <c r="D117" s="275">
        <f>SUM(D118)</f>
        <v>166.82</v>
      </c>
      <c r="E117" s="63">
        <f>SUM(E118)</f>
        <v>28.53</v>
      </c>
      <c r="F117" s="293">
        <f>SUM(D117:E117)</f>
        <v>195.35</v>
      </c>
    </row>
    <row r="118" spans="1:6" ht="12.75">
      <c r="A118" s="34"/>
      <c r="B118" s="330" t="s">
        <v>45</v>
      </c>
      <c r="C118" s="388">
        <v>0</v>
      </c>
      <c r="D118" s="272">
        <v>166.82</v>
      </c>
      <c r="E118" s="56">
        <v>28.53</v>
      </c>
      <c r="F118" s="294">
        <f>SUM(D118:E118)</f>
        <v>195.35</v>
      </c>
    </row>
    <row r="119" spans="1:6" ht="7.5" customHeight="1">
      <c r="A119" s="34"/>
      <c r="B119" s="61"/>
      <c r="C119" s="54"/>
      <c r="D119" s="267"/>
      <c r="E119" s="56"/>
      <c r="F119" s="291"/>
    </row>
    <row r="120" spans="1:6" ht="12.75">
      <c r="A120" s="240" t="s">
        <v>105</v>
      </c>
      <c r="B120" s="62" t="s">
        <v>12</v>
      </c>
      <c r="C120" s="50">
        <v>0</v>
      </c>
      <c r="D120" s="270">
        <f>SUM(D121)</f>
        <v>5.45</v>
      </c>
      <c r="E120" s="51">
        <f>SUM(E121)</f>
        <v>31.33</v>
      </c>
      <c r="F120" s="289">
        <f>SUM(D120:E120)</f>
        <v>36.78</v>
      </c>
    </row>
    <row r="121" spans="1:6" ht="25.5">
      <c r="A121" s="34"/>
      <c r="B121" s="398" t="s">
        <v>13</v>
      </c>
      <c r="C121" s="393">
        <v>0</v>
      </c>
      <c r="D121" s="275">
        <v>5.45</v>
      </c>
      <c r="E121" s="63">
        <v>31.33</v>
      </c>
      <c r="F121" s="293">
        <f>SUM(D121:E121)</f>
        <v>36.78</v>
      </c>
    </row>
    <row r="122" spans="1:6" ht="12.75">
      <c r="A122" s="34"/>
      <c r="B122" s="318" t="s">
        <v>235</v>
      </c>
      <c r="C122" s="388">
        <v>0</v>
      </c>
      <c r="D122" s="272">
        <v>3.03</v>
      </c>
      <c r="E122" s="56">
        <v>13.3</v>
      </c>
      <c r="F122" s="294">
        <f>SUM(D122:E122)</f>
        <v>16.330000000000002</v>
      </c>
    </row>
    <row r="123" spans="1:6" ht="12.75">
      <c r="A123" s="34"/>
      <c r="B123" s="318" t="s">
        <v>44</v>
      </c>
      <c r="C123" s="388">
        <v>0</v>
      </c>
      <c r="D123" s="272">
        <v>2.42</v>
      </c>
      <c r="E123" s="56">
        <v>18.03</v>
      </c>
      <c r="F123" s="294">
        <f>SUM(D123:E123)</f>
        <v>20.450000000000003</v>
      </c>
    </row>
    <row r="124" spans="1:6" ht="12.75">
      <c r="A124" s="34"/>
      <c r="B124" s="402"/>
      <c r="C124" s="52"/>
      <c r="D124" s="275"/>
      <c r="E124" s="63"/>
      <c r="F124" s="293"/>
    </row>
    <row r="125" spans="1:6" ht="12.75">
      <c r="A125" s="403" t="s">
        <v>236</v>
      </c>
      <c r="B125" s="412" t="s">
        <v>12</v>
      </c>
      <c r="C125" s="404">
        <v>0</v>
      </c>
      <c r="D125" s="405">
        <v>0</v>
      </c>
      <c r="E125" s="406">
        <v>5</v>
      </c>
      <c r="F125" s="407">
        <v>5</v>
      </c>
    </row>
    <row r="126" spans="1:6" ht="25.5">
      <c r="A126" s="34"/>
      <c r="B126" s="398" t="s">
        <v>14</v>
      </c>
      <c r="C126" s="408">
        <v>0</v>
      </c>
      <c r="D126" s="409">
        <v>0</v>
      </c>
      <c r="E126" s="410">
        <v>5</v>
      </c>
      <c r="F126" s="411">
        <v>5</v>
      </c>
    </row>
    <row r="127" spans="1:6" ht="12.75">
      <c r="A127" s="34"/>
      <c r="B127" s="397" t="s">
        <v>237</v>
      </c>
      <c r="C127" s="388">
        <v>0</v>
      </c>
      <c r="D127" s="272">
        <v>0</v>
      </c>
      <c r="E127" s="56">
        <v>5</v>
      </c>
      <c r="F127" s="294">
        <f>SUM(D127:E127)</f>
        <v>5</v>
      </c>
    </row>
    <row r="128" spans="1:6" ht="7.5" customHeight="1">
      <c r="A128" s="34"/>
      <c r="B128" s="402"/>
      <c r="C128" s="52"/>
      <c r="D128" s="275"/>
      <c r="E128" s="63"/>
      <c r="F128" s="293"/>
    </row>
    <row r="129" spans="1:6" ht="12.75">
      <c r="A129" s="403" t="s">
        <v>238</v>
      </c>
      <c r="B129" s="412" t="s">
        <v>12</v>
      </c>
      <c r="C129" s="404">
        <v>0</v>
      </c>
      <c r="D129" s="405">
        <v>0</v>
      </c>
      <c r="E129" s="406">
        <v>218.49</v>
      </c>
      <c r="F129" s="407">
        <v>218.49</v>
      </c>
    </row>
    <row r="130" spans="1:6" ht="25.5">
      <c r="A130" s="34"/>
      <c r="B130" s="398" t="s">
        <v>13</v>
      </c>
      <c r="C130" s="408">
        <v>0</v>
      </c>
      <c r="D130" s="409">
        <v>0</v>
      </c>
      <c r="E130" s="410">
        <v>0.29</v>
      </c>
      <c r="F130" s="411">
        <v>0.29</v>
      </c>
    </row>
    <row r="131" spans="1:6" ht="12.75">
      <c r="A131" s="34"/>
      <c r="B131" s="390" t="s">
        <v>225</v>
      </c>
      <c r="C131" s="388">
        <v>0</v>
      </c>
      <c r="D131" s="272">
        <v>0</v>
      </c>
      <c r="E131" s="56">
        <v>0.29</v>
      </c>
      <c r="F131" s="294">
        <f>SUM(D131:E131)</f>
        <v>0.29</v>
      </c>
    </row>
    <row r="132" spans="1:6" ht="24.75" customHeight="1">
      <c r="A132" s="34"/>
      <c r="B132" s="398" t="s">
        <v>14</v>
      </c>
      <c r="C132" s="408">
        <v>0</v>
      </c>
      <c r="D132" s="409">
        <v>0</v>
      </c>
      <c r="E132" s="410">
        <v>218.2</v>
      </c>
      <c r="F132" s="411">
        <v>218.2</v>
      </c>
    </row>
    <row r="133" spans="1:6" ht="12.75">
      <c r="A133" s="34"/>
      <c r="B133" s="397" t="s">
        <v>239</v>
      </c>
      <c r="C133" s="388">
        <v>0</v>
      </c>
      <c r="D133" s="272">
        <v>0</v>
      </c>
      <c r="E133" s="56">
        <v>136.2</v>
      </c>
      <c r="F133" s="294">
        <f>SUM(D133:E133)</f>
        <v>136.2</v>
      </c>
    </row>
    <row r="134" spans="1:6" ht="12.75">
      <c r="A134" s="34"/>
      <c r="B134" s="397" t="s">
        <v>223</v>
      </c>
      <c r="C134" s="388">
        <v>0</v>
      </c>
      <c r="D134" s="272">
        <v>0</v>
      </c>
      <c r="E134" s="56">
        <v>82</v>
      </c>
      <c r="F134" s="294">
        <f>SUM(D134:E134)</f>
        <v>82</v>
      </c>
    </row>
    <row r="135" spans="1:6" ht="7.5" customHeight="1" thickBot="1">
      <c r="A135" s="34"/>
      <c r="B135" s="64"/>
      <c r="C135" s="54"/>
      <c r="D135" s="267"/>
      <c r="E135" s="55"/>
      <c r="F135" s="288"/>
    </row>
    <row r="136" spans="1:6" ht="12.75">
      <c r="A136" s="504" t="s">
        <v>46</v>
      </c>
      <c r="B136" s="65"/>
      <c r="C136" s="506">
        <f>SUM(C10+C26+C38+C53+C57+C67+C88+C114+C120)</f>
        <v>0</v>
      </c>
      <c r="D136" s="502">
        <f>SUM(D10+D16+D20+D26+D38+D49+D53+D57+D67+D88+D114+D120+D125+D129)</f>
        <v>2902.11</v>
      </c>
      <c r="E136" s="502">
        <f>SUM(E10+E16+E20+E26+E38+E49+E53+E57+E67+E88+E114+E120+E125+E129)</f>
        <v>3625.6500000000005</v>
      </c>
      <c r="F136" s="502">
        <f>SUM(F10+F16+F20+F26+F38+F49+F53+F57+F67+F88+F114+F120+F125+F129)</f>
        <v>6527.76</v>
      </c>
    </row>
    <row r="137" spans="1:6" ht="13.5" thickBot="1">
      <c r="A137" s="505"/>
      <c r="B137" s="66"/>
      <c r="C137" s="507"/>
      <c r="D137" s="503"/>
      <c r="E137" s="503"/>
      <c r="F137" s="503"/>
    </row>
  </sheetData>
  <mergeCells count="11">
    <mergeCell ref="F136:F137"/>
    <mergeCell ref="A136:A137"/>
    <mergeCell ref="C136:C137"/>
    <mergeCell ref="D136:D137"/>
    <mergeCell ref="E136:E137"/>
    <mergeCell ref="E1:F1"/>
    <mergeCell ref="A3:F3"/>
    <mergeCell ref="A7:A8"/>
    <mergeCell ref="C7:D7"/>
    <mergeCell ref="E7:E8"/>
    <mergeCell ref="F7:F8"/>
  </mergeCells>
  <printOptions/>
  <pageMargins left="0.75" right="0.75" top="1" bottom="1" header="0.4921259845" footer="0.492125984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8"/>
  <sheetViews>
    <sheetView workbookViewId="0" topLeftCell="A1">
      <selection activeCell="G1" sqref="G1:H1"/>
    </sheetView>
  </sheetViews>
  <sheetFormatPr defaultColWidth="9.00390625" defaultRowHeight="12.75"/>
  <cols>
    <col min="1" max="1" width="13.375" style="0" customWidth="1"/>
    <col min="2" max="2" width="6.25390625" style="0" customWidth="1"/>
    <col min="3" max="3" width="55.375" style="0" customWidth="1"/>
    <col min="4" max="4" width="9.375" style="67" customWidth="1"/>
    <col min="5" max="5" width="10.00390625" style="0" customWidth="1"/>
    <col min="7" max="8" width="10.00390625" style="0" bestFit="1" customWidth="1"/>
    <col min="10" max="10" width="10.625" style="0" customWidth="1"/>
    <col min="11" max="11" width="9.125" style="68" customWidth="1"/>
  </cols>
  <sheetData>
    <row r="1" spans="7:8" ht="12.75">
      <c r="G1" s="493" t="s">
        <v>247</v>
      </c>
      <c r="H1" s="508"/>
    </row>
    <row r="2" ht="12.75">
      <c r="H2" s="2" t="s">
        <v>0</v>
      </c>
    </row>
    <row r="3" spans="1:8" ht="15.75">
      <c r="A3" s="495" t="s">
        <v>107</v>
      </c>
      <c r="B3" s="495"/>
      <c r="C3" s="495"/>
      <c r="D3" s="495"/>
      <c r="E3" s="495"/>
      <c r="F3" s="495"/>
      <c r="G3" s="495"/>
      <c r="H3" s="495"/>
    </row>
    <row r="4" spans="1:8" ht="9.75" customHeight="1">
      <c r="A4" s="4"/>
      <c r="B4" s="4"/>
      <c r="C4" s="4"/>
      <c r="D4" s="69"/>
      <c r="E4" s="4"/>
      <c r="F4" s="4"/>
      <c r="G4" s="4"/>
      <c r="H4" s="4"/>
    </row>
    <row r="5" ht="12.75" customHeight="1">
      <c r="A5" s="5" t="s">
        <v>47</v>
      </c>
    </row>
    <row r="6" ht="9.75" customHeight="1">
      <c r="A6" s="6"/>
    </row>
    <row r="7" spans="1:8" ht="15" customHeight="1" thickBot="1">
      <c r="A7" s="70" t="s">
        <v>48</v>
      </c>
      <c r="B7" s="70"/>
      <c r="H7" s="71" t="s">
        <v>2</v>
      </c>
    </row>
    <row r="8" spans="1:8" ht="12.75">
      <c r="A8" s="509" t="s">
        <v>49</v>
      </c>
      <c r="B8" s="509" t="s">
        <v>50</v>
      </c>
      <c r="C8" s="72" t="s">
        <v>51</v>
      </c>
      <c r="D8" s="73"/>
      <c r="E8" s="511" t="s">
        <v>52</v>
      </c>
      <c r="F8" s="488"/>
      <c r="G8" s="488"/>
      <c r="H8" s="489"/>
    </row>
    <row r="9" spans="1:10" ht="12.75">
      <c r="A9" s="510"/>
      <c r="B9" s="510"/>
      <c r="C9" s="74" t="s">
        <v>8</v>
      </c>
      <c r="D9" s="75"/>
      <c r="E9" s="490" t="s">
        <v>5</v>
      </c>
      <c r="F9" s="491"/>
      <c r="G9" s="492" t="s">
        <v>53</v>
      </c>
      <c r="H9" s="512" t="s">
        <v>54</v>
      </c>
      <c r="J9" s="68"/>
    </row>
    <row r="10" spans="1:8" ht="13.5" thickBot="1">
      <c r="A10" s="510"/>
      <c r="B10" s="510"/>
      <c r="C10" s="74"/>
      <c r="D10" s="75"/>
      <c r="E10" s="77" t="s">
        <v>9</v>
      </c>
      <c r="F10" s="78" t="s">
        <v>10</v>
      </c>
      <c r="G10" s="510"/>
      <c r="H10" s="513"/>
    </row>
    <row r="11" spans="1:8" ht="7.5" customHeight="1">
      <c r="A11" s="79"/>
      <c r="B11" s="79"/>
      <c r="C11" s="80"/>
      <c r="D11" s="81"/>
      <c r="E11" s="82">
        <v>1</v>
      </c>
      <c r="F11" s="83">
        <v>2</v>
      </c>
      <c r="G11" s="18">
        <v>3</v>
      </c>
      <c r="H11" s="81" t="s">
        <v>55</v>
      </c>
    </row>
    <row r="12" spans="1:10" ht="11.25" customHeight="1">
      <c r="A12" s="84" t="s">
        <v>56</v>
      </c>
      <c r="B12" s="85">
        <v>1000</v>
      </c>
      <c r="C12" s="86" t="s">
        <v>12</v>
      </c>
      <c r="D12" s="87"/>
      <c r="E12" s="88">
        <f>SUM(E13)</f>
        <v>0</v>
      </c>
      <c r="F12" s="89">
        <f>SUM(F13)</f>
        <v>473.51</v>
      </c>
      <c r="G12" s="90">
        <f>SUM(G13)</f>
        <v>1604.49</v>
      </c>
      <c r="H12" s="90">
        <f>SUM(F12:G12)</f>
        <v>2078</v>
      </c>
      <c r="I12" s="68"/>
      <c r="J12" s="68"/>
    </row>
    <row r="13" spans="1:10" ht="11.25" customHeight="1">
      <c r="A13" s="91"/>
      <c r="B13" s="92"/>
      <c r="C13" s="93" t="s">
        <v>11</v>
      </c>
      <c r="D13" s="94"/>
      <c r="E13" s="95">
        <f>SUM(E14:E14)</f>
        <v>0</v>
      </c>
      <c r="F13" s="96">
        <f>SUM(F14:F14)</f>
        <v>473.51</v>
      </c>
      <c r="G13" s="97">
        <f>SUM(G14:G14)</f>
        <v>1604.49</v>
      </c>
      <c r="H13" s="98">
        <f>SUM(F13:G13)</f>
        <v>2078</v>
      </c>
      <c r="J13" s="68"/>
    </row>
    <row r="14" spans="1:10" ht="11.25" customHeight="1">
      <c r="A14" s="99"/>
      <c r="B14" s="100"/>
      <c r="C14" s="101" t="s">
        <v>108</v>
      </c>
      <c r="D14" s="102" t="s">
        <v>57</v>
      </c>
      <c r="E14" s="103">
        <v>0</v>
      </c>
      <c r="F14" s="355">
        <v>473.51</v>
      </c>
      <c r="G14" s="104">
        <v>1604.49</v>
      </c>
      <c r="H14" s="105">
        <f>SUM(E14+G14)</f>
        <v>1604.49</v>
      </c>
      <c r="J14" s="68"/>
    </row>
    <row r="15" spans="1:10" ht="7.5" customHeight="1" thickBot="1">
      <c r="A15" s="99"/>
      <c r="B15" s="100"/>
      <c r="C15" s="340"/>
      <c r="D15" s="112"/>
      <c r="E15" s="341"/>
      <c r="F15" s="356"/>
      <c r="G15" s="342"/>
      <c r="H15" s="343"/>
      <c r="J15" s="68"/>
    </row>
    <row r="16" spans="1:10" ht="11.25" customHeight="1">
      <c r="A16" s="116" t="s">
        <v>135</v>
      </c>
      <c r="B16" s="117">
        <v>4000</v>
      </c>
      <c r="C16" s="126" t="s">
        <v>12</v>
      </c>
      <c r="D16" s="148"/>
      <c r="E16" s="119">
        <f>SUM(E17+E19)</f>
        <v>0</v>
      </c>
      <c r="F16" s="127">
        <f>SUM(F17+F19)</f>
        <v>0</v>
      </c>
      <c r="G16" s="150">
        <f>SUM(G17+G19)</f>
        <v>5.8</v>
      </c>
      <c r="H16" s="150">
        <f>SUM(H17+H19)</f>
        <v>5.8</v>
      </c>
      <c r="J16" s="68"/>
    </row>
    <row r="17" spans="1:10" ht="11.25" customHeight="1">
      <c r="A17" s="99"/>
      <c r="B17" s="100"/>
      <c r="C17" s="345" t="s">
        <v>125</v>
      </c>
      <c r="D17" s="112"/>
      <c r="E17" s="348">
        <f>SUM(E18)</f>
        <v>0</v>
      </c>
      <c r="F17" s="357">
        <f>SUM(F18)</f>
        <v>0</v>
      </c>
      <c r="G17" s="349">
        <f>SUM(G18)</f>
        <v>5</v>
      </c>
      <c r="H17" s="349">
        <f>SUM(H18)</f>
        <v>5</v>
      </c>
      <c r="J17" s="68"/>
    </row>
    <row r="18" spans="1:10" ht="11.25" customHeight="1">
      <c r="A18" s="99"/>
      <c r="B18" s="100"/>
      <c r="C18" s="106" t="s">
        <v>136</v>
      </c>
      <c r="D18" s="107" t="s">
        <v>137</v>
      </c>
      <c r="E18" s="139">
        <v>0</v>
      </c>
      <c r="F18" s="109">
        <v>0</v>
      </c>
      <c r="G18" s="110">
        <v>5</v>
      </c>
      <c r="H18" s="135">
        <f>SUM(F18:G18)</f>
        <v>5</v>
      </c>
      <c r="J18" s="68"/>
    </row>
    <row r="19" spans="1:10" ht="11.25" customHeight="1">
      <c r="A19" s="99"/>
      <c r="B19" s="100"/>
      <c r="C19" s="347" t="s">
        <v>127</v>
      </c>
      <c r="D19" s="107"/>
      <c r="E19" s="137">
        <f>SUM(E20)</f>
        <v>0</v>
      </c>
      <c r="F19" s="164">
        <f>SUM(F20)</f>
        <v>0</v>
      </c>
      <c r="G19" s="155">
        <f>SUM(G20)</f>
        <v>0.8</v>
      </c>
      <c r="H19" s="155">
        <f>SUM(H20)</f>
        <v>0.8</v>
      </c>
      <c r="J19" s="68"/>
    </row>
    <row r="20" spans="1:10" ht="11.25" customHeight="1">
      <c r="A20" s="99"/>
      <c r="B20" s="100"/>
      <c r="C20" s="106" t="s">
        <v>128</v>
      </c>
      <c r="D20" s="107" t="s">
        <v>139</v>
      </c>
      <c r="E20" s="139">
        <v>0</v>
      </c>
      <c r="F20" s="109">
        <v>0</v>
      </c>
      <c r="G20" s="110">
        <v>0.8</v>
      </c>
      <c r="H20" s="135">
        <f>SUM(F20:G20)</f>
        <v>0.8</v>
      </c>
      <c r="J20" s="68"/>
    </row>
    <row r="21" spans="1:10" ht="6" customHeight="1" thickBot="1">
      <c r="A21" s="99"/>
      <c r="B21" s="100"/>
      <c r="C21" s="344"/>
      <c r="D21" s="112"/>
      <c r="E21" s="113"/>
      <c r="F21" s="114"/>
      <c r="G21" s="115"/>
      <c r="H21" s="115"/>
      <c r="J21" s="68"/>
    </row>
    <row r="22" spans="1:10" ht="11.25" customHeight="1">
      <c r="A22" s="116" t="s">
        <v>58</v>
      </c>
      <c r="B22" s="117">
        <v>5100</v>
      </c>
      <c r="C22" s="126" t="s">
        <v>12</v>
      </c>
      <c r="D22" s="148"/>
      <c r="E22" s="159">
        <f>SUM(E23)</f>
        <v>0</v>
      </c>
      <c r="F22" s="127">
        <f>SUM(F23)</f>
        <v>45.06</v>
      </c>
      <c r="G22" s="128">
        <f>SUM(G23)</f>
        <v>14.7</v>
      </c>
      <c r="H22" s="129">
        <f>SUM(H23)</f>
        <v>59.760000000000005</v>
      </c>
      <c r="I22" s="68"/>
      <c r="J22" s="68"/>
    </row>
    <row r="23" spans="1:8" ht="11.25" customHeight="1">
      <c r="A23" s="99"/>
      <c r="B23" s="100"/>
      <c r="C23" s="136" t="s">
        <v>110</v>
      </c>
      <c r="D23" s="107"/>
      <c r="E23" s="137">
        <f>SUM(E24:E29)</f>
        <v>0</v>
      </c>
      <c r="F23" s="134">
        <f>SUM(F24:F29)</f>
        <v>45.06</v>
      </c>
      <c r="G23" s="138">
        <f>SUM(G24:G29)</f>
        <v>14.7</v>
      </c>
      <c r="H23" s="138">
        <f>SUM(F23:G23)</f>
        <v>59.760000000000005</v>
      </c>
    </row>
    <row r="24" spans="1:10" ht="11.25" customHeight="1">
      <c r="A24" s="99"/>
      <c r="B24" s="100"/>
      <c r="C24" s="106" t="s">
        <v>15</v>
      </c>
      <c r="D24" s="107" t="s">
        <v>59</v>
      </c>
      <c r="E24" s="139">
        <v>0</v>
      </c>
      <c r="F24" s="358">
        <v>10.38</v>
      </c>
      <c r="G24" s="359">
        <v>0</v>
      </c>
      <c r="H24" s="141">
        <f aca="true" t="shared" si="0" ref="H24:H29">SUM(F24+G24)</f>
        <v>10.38</v>
      </c>
      <c r="J24" s="68"/>
    </row>
    <row r="25" spans="1:8" ht="11.25" customHeight="1">
      <c r="A25" s="99"/>
      <c r="B25" s="100"/>
      <c r="C25" s="106" t="s">
        <v>16</v>
      </c>
      <c r="D25" s="107" t="s">
        <v>79</v>
      </c>
      <c r="E25" s="139">
        <v>0</v>
      </c>
      <c r="F25" s="358">
        <v>6.05</v>
      </c>
      <c r="G25" s="140">
        <v>7</v>
      </c>
      <c r="H25" s="141">
        <f t="shared" si="0"/>
        <v>13.05</v>
      </c>
    </row>
    <row r="26" spans="1:8" ht="11.25" customHeight="1">
      <c r="A26" s="99"/>
      <c r="B26" s="100"/>
      <c r="C26" s="106" t="s">
        <v>131</v>
      </c>
      <c r="D26" s="107" t="s">
        <v>141</v>
      </c>
      <c r="E26" s="139">
        <v>0</v>
      </c>
      <c r="F26" s="358">
        <v>0</v>
      </c>
      <c r="G26" s="140">
        <v>7.7</v>
      </c>
      <c r="H26" s="141">
        <f t="shared" si="0"/>
        <v>7.7</v>
      </c>
    </row>
    <row r="27" spans="1:8" ht="11.25" customHeight="1">
      <c r="A27" s="99"/>
      <c r="B27" s="100"/>
      <c r="C27" s="106" t="s">
        <v>113</v>
      </c>
      <c r="D27" s="107" t="s">
        <v>60</v>
      </c>
      <c r="E27" s="139">
        <v>0</v>
      </c>
      <c r="F27" s="358">
        <v>4.08</v>
      </c>
      <c r="G27" s="359"/>
      <c r="H27" s="141">
        <f t="shared" si="0"/>
        <v>4.08</v>
      </c>
    </row>
    <row r="28" spans="1:8" ht="11.25" customHeight="1">
      <c r="A28" s="99"/>
      <c r="B28" s="100"/>
      <c r="C28" s="142" t="s">
        <v>114</v>
      </c>
      <c r="D28" s="121" t="s">
        <v>116</v>
      </c>
      <c r="E28" s="139">
        <v>0</v>
      </c>
      <c r="F28" s="109">
        <v>22.67</v>
      </c>
      <c r="G28" s="110">
        <v>0</v>
      </c>
      <c r="H28" s="141">
        <f t="shared" si="0"/>
        <v>22.67</v>
      </c>
    </row>
    <row r="29" spans="1:8" ht="11.25" customHeight="1">
      <c r="A29" s="99"/>
      <c r="B29" s="100"/>
      <c r="C29" s="143" t="s">
        <v>115</v>
      </c>
      <c r="D29" s="144" t="s">
        <v>61</v>
      </c>
      <c r="E29" s="139">
        <v>0</v>
      </c>
      <c r="F29" s="109">
        <v>1.88</v>
      </c>
      <c r="G29" s="110">
        <v>0</v>
      </c>
      <c r="H29" s="141">
        <f t="shared" si="0"/>
        <v>1.88</v>
      </c>
    </row>
    <row r="30" spans="1:8" ht="6" customHeight="1" thickBot="1">
      <c r="A30" s="99"/>
      <c r="B30" s="100"/>
      <c r="C30" s="111"/>
      <c r="D30" s="144"/>
      <c r="E30" s="145"/>
      <c r="F30" s="146"/>
      <c r="G30" s="147"/>
      <c r="H30" s="147"/>
    </row>
    <row r="31" spans="1:10" ht="11.25" customHeight="1">
      <c r="A31" s="116" t="s">
        <v>62</v>
      </c>
      <c r="B31" s="117">
        <v>5000</v>
      </c>
      <c r="C31" s="118" t="s">
        <v>12</v>
      </c>
      <c r="D31" s="148"/>
      <c r="E31" s="119">
        <f>SUM(E32+E37)</f>
        <v>0</v>
      </c>
      <c r="F31" s="120">
        <f>SUM(F32+F37)</f>
        <v>20.130000000000003</v>
      </c>
      <c r="G31" s="149">
        <f>SUM(G32+G37)</f>
        <v>58.239999999999995</v>
      </c>
      <c r="H31" s="150">
        <f>SUM(F31:G31)</f>
        <v>78.37</v>
      </c>
      <c r="I31" s="68"/>
      <c r="J31" s="68"/>
    </row>
    <row r="32" spans="1:8" ht="11.25" customHeight="1">
      <c r="A32" s="99"/>
      <c r="B32" s="100"/>
      <c r="C32" s="136" t="s">
        <v>18</v>
      </c>
      <c r="D32" s="102"/>
      <c r="E32" s="133">
        <f>SUM(E33:E36)</f>
        <v>0</v>
      </c>
      <c r="F32" s="151">
        <f>SUM(F33:F36)</f>
        <v>20.130000000000003</v>
      </c>
      <c r="G32" s="152">
        <f>SUM(G33:G36)</f>
        <v>50.839999999999996</v>
      </c>
      <c r="H32" s="98">
        <f>SUM(F32:G32)</f>
        <v>70.97</v>
      </c>
    </row>
    <row r="33" spans="1:10" ht="11.25" customHeight="1">
      <c r="A33" s="99"/>
      <c r="B33" s="100"/>
      <c r="C33" s="106" t="s">
        <v>144</v>
      </c>
      <c r="D33" s="107" t="s">
        <v>145</v>
      </c>
      <c r="E33" s="108">
        <v>0</v>
      </c>
      <c r="F33" s="153">
        <v>0</v>
      </c>
      <c r="G33" s="154">
        <v>11.07</v>
      </c>
      <c r="H33" s="105">
        <f aca="true" t="shared" si="1" ref="H33:H38">SUM(F33:G33)</f>
        <v>11.07</v>
      </c>
      <c r="J33" s="68"/>
    </row>
    <row r="34" spans="1:8" ht="11.25" customHeight="1">
      <c r="A34" s="99"/>
      <c r="B34" s="100"/>
      <c r="C34" s="106" t="s">
        <v>143</v>
      </c>
      <c r="D34" s="107" t="s">
        <v>146</v>
      </c>
      <c r="E34" s="108">
        <v>0</v>
      </c>
      <c r="F34" s="153">
        <v>2.33</v>
      </c>
      <c r="G34" s="154">
        <v>1.51</v>
      </c>
      <c r="H34" s="105">
        <f t="shared" si="1"/>
        <v>3.84</v>
      </c>
    </row>
    <row r="35" spans="1:8" ht="11.25" customHeight="1">
      <c r="A35" s="99"/>
      <c r="B35" s="100"/>
      <c r="C35" s="106" t="s">
        <v>20</v>
      </c>
      <c r="D35" s="107" t="s">
        <v>63</v>
      </c>
      <c r="E35" s="108">
        <v>0</v>
      </c>
      <c r="F35" s="109">
        <v>17.8</v>
      </c>
      <c r="G35" s="110">
        <v>0</v>
      </c>
      <c r="H35" s="105">
        <f t="shared" si="1"/>
        <v>17.8</v>
      </c>
    </row>
    <row r="36" spans="1:8" ht="11.25" customHeight="1">
      <c r="A36" s="99"/>
      <c r="B36" s="100"/>
      <c r="C36" s="143" t="s">
        <v>124</v>
      </c>
      <c r="D36" s="107" t="s">
        <v>149</v>
      </c>
      <c r="E36" s="108">
        <v>0</v>
      </c>
      <c r="F36" s="109">
        <v>0</v>
      </c>
      <c r="G36" s="110">
        <v>38.26</v>
      </c>
      <c r="H36" s="105">
        <f t="shared" si="1"/>
        <v>38.26</v>
      </c>
    </row>
    <row r="37" spans="1:8" ht="11.25" customHeight="1">
      <c r="A37" s="99"/>
      <c r="B37" s="100"/>
      <c r="C37" s="346" t="s">
        <v>122</v>
      </c>
      <c r="D37" s="107"/>
      <c r="E37" s="163">
        <f>SUM(E38)</f>
        <v>0</v>
      </c>
      <c r="F37" s="164">
        <f>SUM(F38)</f>
        <v>0</v>
      </c>
      <c r="G37" s="155">
        <f>SUM(G38)</f>
        <v>7.4</v>
      </c>
      <c r="H37" s="98">
        <f t="shared" si="1"/>
        <v>7.4</v>
      </c>
    </row>
    <row r="38" spans="1:8" ht="11.25" customHeight="1">
      <c r="A38" s="99"/>
      <c r="B38" s="100"/>
      <c r="C38" s="143" t="s">
        <v>123</v>
      </c>
      <c r="D38" s="107" t="s">
        <v>148</v>
      </c>
      <c r="E38" s="108">
        <v>0</v>
      </c>
      <c r="F38" s="109">
        <v>0</v>
      </c>
      <c r="G38" s="110">
        <v>7.4</v>
      </c>
      <c r="H38" s="105">
        <f t="shared" si="1"/>
        <v>7.4</v>
      </c>
    </row>
    <row r="39" spans="1:8" ht="7.5" customHeight="1" thickBot="1">
      <c r="A39" s="99"/>
      <c r="B39" s="100"/>
      <c r="C39" s="111"/>
      <c r="D39" s="107"/>
      <c r="E39" s="108"/>
      <c r="F39" s="109"/>
      <c r="G39" s="110"/>
      <c r="H39" s="110"/>
    </row>
    <row r="40" spans="1:10" ht="12" customHeight="1">
      <c r="A40" s="116" t="s">
        <v>64</v>
      </c>
      <c r="B40" s="157">
        <v>3000</v>
      </c>
      <c r="C40" s="303"/>
      <c r="D40" s="158"/>
      <c r="E40" s="159">
        <v>0</v>
      </c>
      <c r="F40" s="127">
        <f>SUM(F41+F47+F61+F78+F82+F85)</f>
        <v>1740.06</v>
      </c>
      <c r="G40" s="127">
        <f>SUM(G41+G47+G61+G78+G82+G85)</f>
        <v>1472.68</v>
      </c>
      <c r="H40" s="127">
        <f>SUM(H41+H47+H61+H78+H82+H85)</f>
        <v>3212.74</v>
      </c>
      <c r="I40" s="471"/>
      <c r="J40" s="68"/>
    </row>
    <row r="41" spans="1:13" ht="12" customHeight="1">
      <c r="A41" s="99"/>
      <c r="B41" s="161"/>
      <c r="C41" s="302" t="s">
        <v>24</v>
      </c>
      <c r="D41" s="162"/>
      <c r="E41" s="163">
        <v>0</v>
      </c>
      <c r="F41" s="164">
        <v>6.33</v>
      </c>
      <c r="G41" s="164">
        <v>14.34</v>
      </c>
      <c r="H41" s="165">
        <f>SUM(F41:G41)</f>
        <v>20.67</v>
      </c>
      <c r="J41" s="68"/>
      <c r="L41" s="68"/>
      <c r="M41" s="68"/>
    </row>
    <row r="42" spans="1:13" s="1" customFormat="1" ht="11.25" customHeight="1">
      <c r="A42" s="514"/>
      <c r="B42" s="242"/>
      <c r="C42" s="322" t="s">
        <v>65</v>
      </c>
      <c r="D42" s="323">
        <v>60126647</v>
      </c>
      <c r="E42" s="324">
        <v>0</v>
      </c>
      <c r="F42" s="325">
        <v>5.04</v>
      </c>
      <c r="G42" s="326">
        <v>11.74</v>
      </c>
      <c r="H42" s="327">
        <f>SUM(F42:G42)</f>
        <v>16.78</v>
      </c>
      <c r="J42" s="23"/>
      <c r="K42" s="23"/>
      <c r="L42" s="23"/>
      <c r="M42" s="23"/>
    </row>
    <row r="43" spans="1:13" s="1" customFormat="1" ht="11.25" customHeight="1">
      <c r="A43" s="514"/>
      <c r="B43" s="242"/>
      <c r="C43" s="328" t="s">
        <v>26</v>
      </c>
      <c r="D43" s="323">
        <v>48895393</v>
      </c>
      <c r="E43" s="324">
        <v>0</v>
      </c>
      <c r="F43" s="325">
        <v>0.79</v>
      </c>
      <c r="G43" s="326">
        <v>0.2</v>
      </c>
      <c r="H43" s="327">
        <f>SUM(F43:G43)</f>
        <v>0.99</v>
      </c>
      <c r="J43" s="23"/>
      <c r="K43" s="23"/>
      <c r="L43" s="23"/>
      <c r="M43" s="23"/>
    </row>
    <row r="44" spans="1:13" s="1" customFormat="1" ht="12.75" customHeight="1">
      <c r="A44" s="514"/>
      <c r="B44" s="242"/>
      <c r="C44" s="322" t="s">
        <v>27</v>
      </c>
      <c r="D44" s="323">
        <v>60418427</v>
      </c>
      <c r="E44" s="324">
        <v>0</v>
      </c>
      <c r="F44" s="325">
        <v>0.5</v>
      </c>
      <c r="G44" s="326">
        <v>0</v>
      </c>
      <c r="H44" s="327">
        <v>0.5</v>
      </c>
      <c r="J44" s="433"/>
      <c r="K44" s="433"/>
      <c r="L44" s="23"/>
      <c r="M44" s="23"/>
    </row>
    <row r="45" spans="1:13" s="1" customFormat="1" ht="12.75" customHeight="1">
      <c r="A45" s="514"/>
      <c r="B45" s="242"/>
      <c r="C45" s="387" t="s">
        <v>227</v>
      </c>
      <c r="D45" s="167">
        <v>60545941</v>
      </c>
      <c r="E45" s="413">
        <v>0</v>
      </c>
      <c r="F45" s="414">
        <v>0</v>
      </c>
      <c r="G45" s="415">
        <v>2.4</v>
      </c>
      <c r="H45" s="416">
        <f>SUM(F45:G45)</f>
        <v>2.4</v>
      </c>
      <c r="J45" s="434"/>
      <c r="K45" s="433"/>
      <c r="L45" s="23"/>
      <c r="M45" s="23"/>
    </row>
    <row r="46" spans="1:11" ht="7.5" customHeight="1">
      <c r="A46" s="514"/>
      <c r="B46" s="161"/>
      <c r="C46" s="166"/>
      <c r="D46" s="167"/>
      <c r="E46" s="137"/>
      <c r="F46" s="134"/>
      <c r="G46" s="110"/>
      <c r="H46" s="160"/>
      <c r="J46" s="434"/>
      <c r="K46" s="433"/>
    </row>
    <row r="47" spans="1:11" ht="11.25" customHeight="1">
      <c r="A47" s="514"/>
      <c r="B47" s="161"/>
      <c r="C47" s="302" t="s">
        <v>28</v>
      </c>
      <c r="D47" s="167"/>
      <c r="E47" s="163">
        <f>SUM(E48:E59)</f>
        <v>0</v>
      </c>
      <c r="F47" s="164">
        <f>SUM(F48:F59)</f>
        <v>244.30000000000004</v>
      </c>
      <c r="G47" s="155">
        <f>SUM(G48:G59)</f>
        <v>62.89000000000001</v>
      </c>
      <c r="H47" s="155">
        <f>SUM(H48:H59)</f>
        <v>307.1900000000001</v>
      </c>
      <c r="J47" s="435"/>
      <c r="K47" s="433"/>
    </row>
    <row r="48" spans="1:11" s="1" customFormat="1" ht="11.25" customHeight="1">
      <c r="A48" s="514"/>
      <c r="B48" s="242"/>
      <c r="C48" s="417" t="s">
        <v>29</v>
      </c>
      <c r="D48" s="323">
        <v>60545992</v>
      </c>
      <c r="E48" s="324">
        <v>0</v>
      </c>
      <c r="F48" s="325">
        <v>2.79</v>
      </c>
      <c r="G48" s="329">
        <v>5.97</v>
      </c>
      <c r="H48" s="327">
        <f aca="true" t="shared" si="2" ref="H48:H59">SUM(F48:G48)</f>
        <v>8.76</v>
      </c>
      <c r="J48" s="321"/>
      <c r="K48" s="433"/>
    </row>
    <row r="49" spans="1:11" s="1" customFormat="1" ht="11.25" customHeight="1">
      <c r="A49" s="514"/>
      <c r="B49" s="242"/>
      <c r="C49" s="417" t="s">
        <v>66</v>
      </c>
      <c r="D49" s="323">
        <v>60545976</v>
      </c>
      <c r="E49" s="324">
        <v>0</v>
      </c>
      <c r="F49" s="325">
        <v>102.09</v>
      </c>
      <c r="G49" s="329">
        <v>15.56</v>
      </c>
      <c r="H49" s="327">
        <f t="shared" si="2"/>
        <v>117.65</v>
      </c>
      <c r="J49" s="321"/>
      <c r="K49" s="433"/>
    </row>
    <row r="50" spans="1:11" s="1" customFormat="1" ht="11.25" customHeight="1">
      <c r="A50" s="514"/>
      <c r="B50" s="242"/>
      <c r="C50" s="322" t="s">
        <v>99</v>
      </c>
      <c r="D50" s="323">
        <v>62540068</v>
      </c>
      <c r="E50" s="324">
        <v>0</v>
      </c>
      <c r="F50" s="325">
        <v>23.38</v>
      </c>
      <c r="G50" s="329">
        <v>0</v>
      </c>
      <c r="H50" s="327">
        <f t="shared" si="2"/>
        <v>23.38</v>
      </c>
      <c r="J50" s="436"/>
      <c r="K50" s="437"/>
    </row>
    <row r="51" spans="1:11" s="1" customFormat="1" ht="11.25" customHeight="1">
      <c r="A51" s="514"/>
      <c r="B51" s="242"/>
      <c r="C51" s="418" t="s">
        <v>31</v>
      </c>
      <c r="D51" s="168">
        <v>66610702</v>
      </c>
      <c r="E51" s="246">
        <v>0</v>
      </c>
      <c r="F51" s="109">
        <v>8.26</v>
      </c>
      <c r="G51" s="248">
        <v>10.12</v>
      </c>
      <c r="H51" s="249">
        <f t="shared" si="2"/>
        <v>18.38</v>
      </c>
      <c r="J51" s="321"/>
      <c r="K51" s="23"/>
    </row>
    <row r="52" spans="1:11" s="1" customFormat="1" ht="11.25" customHeight="1">
      <c r="A52" s="514"/>
      <c r="B52" s="242"/>
      <c r="C52" s="417" t="s">
        <v>32</v>
      </c>
      <c r="D52" s="167">
        <v>48895598</v>
      </c>
      <c r="E52" s="108">
        <v>0</v>
      </c>
      <c r="F52" s="109">
        <v>6.26</v>
      </c>
      <c r="G52" s="245">
        <v>14.05</v>
      </c>
      <c r="H52" s="160">
        <f t="shared" si="2"/>
        <v>20.310000000000002</v>
      </c>
      <c r="J52" s="321"/>
      <c r="K52" s="23"/>
    </row>
    <row r="53" spans="1:11" s="1" customFormat="1" ht="11.25" customHeight="1">
      <c r="A53" s="514"/>
      <c r="B53" s="242"/>
      <c r="C53" s="417" t="s">
        <v>33</v>
      </c>
      <c r="D53" s="167">
        <v>48895377</v>
      </c>
      <c r="E53" s="108">
        <v>0</v>
      </c>
      <c r="F53" s="109">
        <v>9.99</v>
      </c>
      <c r="G53" s="245">
        <v>4.31</v>
      </c>
      <c r="H53" s="160">
        <f t="shared" si="2"/>
        <v>14.3</v>
      </c>
      <c r="J53" s="321"/>
      <c r="K53" s="23"/>
    </row>
    <row r="54" spans="1:11" s="1" customFormat="1" ht="11.25" customHeight="1">
      <c r="A54" s="514"/>
      <c r="B54" s="242"/>
      <c r="C54" s="322" t="s">
        <v>228</v>
      </c>
      <c r="D54" s="167">
        <v>60418451</v>
      </c>
      <c r="E54" s="108">
        <v>0</v>
      </c>
      <c r="F54" s="109">
        <v>81.65</v>
      </c>
      <c r="G54" s="245">
        <v>0</v>
      </c>
      <c r="H54" s="160">
        <f t="shared" si="2"/>
        <v>81.65</v>
      </c>
      <c r="J54" s="321"/>
      <c r="K54" s="23"/>
    </row>
    <row r="55" spans="1:11" s="1" customFormat="1" ht="11.25" customHeight="1">
      <c r="A55" s="514"/>
      <c r="B55" s="242"/>
      <c r="C55" s="417" t="s">
        <v>67</v>
      </c>
      <c r="D55" s="167">
        <v>60418460</v>
      </c>
      <c r="E55" s="108">
        <v>0</v>
      </c>
      <c r="F55" s="109">
        <v>3.11</v>
      </c>
      <c r="G55" s="245">
        <v>5.8</v>
      </c>
      <c r="H55" s="160">
        <f t="shared" si="2"/>
        <v>8.91</v>
      </c>
      <c r="J55" s="321"/>
      <c r="K55" s="23"/>
    </row>
    <row r="56" spans="1:11" s="1" customFormat="1" ht="11.25" customHeight="1">
      <c r="A56" s="514"/>
      <c r="B56" s="242"/>
      <c r="C56" s="322" t="s">
        <v>229</v>
      </c>
      <c r="D56" s="167">
        <v>48895504</v>
      </c>
      <c r="E56" s="108">
        <v>0</v>
      </c>
      <c r="F56" s="109">
        <v>6.77</v>
      </c>
      <c r="G56" s="245">
        <v>0</v>
      </c>
      <c r="H56" s="160">
        <f t="shared" si="2"/>
        <v>6.77</v>
      </c>
      <c r="I56" s="250"/>
      <c r="J56" s="321"/>
      <c r="K56" s="23"/>
    </row>
    <row r="57" spans="1:11" s="1" customFormat="1" ht="11.25" customHeight="1">
      <c r="A57" s="514"/>
      <c r="B57" s="242"/>
      <c r="C57" s="419" t="s">
        <v>172</v>
      </c>
      <c r="D57" s="167">
        <v>60126671</v>
      </c>
      <c r="E57" s="108">
        <v>0</v>
      </c>
      <c r="F57" s="109">
        <v>0</v>
      </c>
      <c r="G57" s="245">
        <v>5.99</v>
      </c>
      <c r="H57" s="160">
        <f t="shared" si="2"/>
        <v>5.99</v>
      </c>
      <c r="I57" s="250"/>
      <c r="J57" s="321"/>
      <c r="K57" s="23"/>
    </row>
    <row r="58" spans="1:11" s="1" customFormat="1" ht="11.25" customHeight="1">
      <c r="A58" s="514"/>
      <c r="B58" s="242"/>
      <c r="C58" s="391" t="s">
        <v>230</v>
      </c>
      <c r="D58" s="167">
        <v>60126698</v>
      </c>
      <c r="E58" s="108">
        <v>0</v>
      </c>
      <c r="F58" s="109">
        <v>0</v>
      </c>
      <c r="G58" s="245">
        <v>0.1</v>
      </c>
      <c r="H58" s="160">
        <f t="shared" si="2"/>
        <v>0.1</v>
      </c>
      <c r="I58" s="250"/>
      <c r="J58" s="321"/>
      <c r="K58" s="23"/>
    </row>
    <row r="59" spans="1:11" s="1" customFormat="1" ht="11.25" customHeight="1">
      <c r="A59" s="514"/>
      <c r="B59" s="242"/>
      <c r="C59" s="420" t="s">
        <v>35</v>
      </c>
      <c r="D59" s="167">
        <v>62540050</v>
      </c>
      <c r="E59" s="108">
        <v>0</v>
      </c>
      <c r="F59" s="109">
        <v>0</v>
      </c>
      <c r="G59" s="245">
        <v>0.99</v>
      </c>
      <c r="H59" s="160">
        <f t="shared" si="2"/>
        <v>0.99</v>
      </c>
      <c r="J59" s="321"/>
      <c r="K59" s="23"/>
    </row>
    <row r="60" spans="1:12" ht="7.5" customHeight="1">
      <c r="A60" s="514"/>
      <c r="B60" s="161"/>
      <c r="C60" s="166"/>
      <c r="D60" s="167"/>
      <c r="E60" s="108"/>
      <c r="F60" s="109"/>
      <c r="G60" s="110"/>
      <c r="H60" s="160"/>
      <c r="J60" s="319"/>
      <c r="L60" s="68"/>
    </row>
    <row r="61" spans="1:10" ht="11.25" customHeight="1">
      <c r="A61" s="514"/>
      <c r="B61" s="161"/>
      <c r="C61" s="302" t="s">
        <v>36</v>
      </c>
      <c r="D61" s="167"/>
      <c r="E61" s="163">
        <v>0</v>
      </c>
      <c r="F61" s="164">
        <f>SUM(F62:F76)</f>
        <v>1317.1599999999999</v>
      </c>
      <c r="G61" s="155">
        <f>SUM(G62:G76)</f>
        <v>1253.3000000000002</v>
      </c>
      <c r="H61" s="165">
        <f>SUM(H62:H76)</f>
        <v>2570.4599999999996</v>
      </c>
      <c r="J61" s="217"/>
    </row>
    <row r="62" spans="1:10" ht="11.25" customHeight="1">
      <c r="A62" s="514"/>
      <c r="B62" s="161"/>
      <c r="C62" s="421" t="s">
        <v>69</v>
      </c>
      <c r="D62" s="251">
        <v>48461636</v>
      </c>
      <c r="E62" s="108">
        <v>0</v>
      </c>
      <c r="F62" s="153">
        <v>24.95</v>
      </c>
      <c r="G62" s="248">
        <v>21.29</v>
      </c>
      <c r="H62" s="160">
        <f aca="true" t="shared" si="3" ref="H62:H76">SUM(F62:G62)</f>
        <v>46.239999999999995</v>
      </c>
      <c r="J62" s="217"/>
    </row>
    <row r="63" spans="1:10" ht="11.25" customHeight="1">
      <c r="A63" s="514"/>
      <c r="B63" s="161"/>
      <c r="C63" s="417" t="s">
        <v>40</v>
      </c>
      <c r="D63" s="107" t="s">
        <v>70</v>
      </c>
      <c r="E63" s="108">
        <v>0</v>
      </c>
      <c r="F63" s="153">
        <v>897.54</v>
      </c>
      <c r="G63" s="245">
        <v>499.39</v>
      </c>
      <c r="H63" s="160">
        <f t="shared" si="3"/>
        <v>1396.9299999999998</v>
      </c>
      <c r="J63" s="217"/>
    </row>
    <row r="64" spans="1:10" ht="11.25" customHeight="1">
      <c r="A64" s="514"/>
      <c r="B64" s="161"/>
      <c r="C64" s="417" t="s">
        <v>41</v>
      </c>
      <c r="D64" s="107" t="s">
        <v>71</v>
      </c>
      <c r="E64" s="108">
        <v>0</v>
      </c>
      <c r="F64" s="153">
        <v>21.6</v>
      </c>
      <c r="G64" s="245">
        <v>11.89</v>
      </c>
      <c r="H64" s="160">
        <f t="shared" si="3"/>
        <v>33.49</v>
      </c>
      <c r="J64" s="217"/>
    </row>
    <row r="65" spans="1:10" ht="11.25" customHeight="1">
      <c r="A65" s="514"/>
      <c r="B65" s="161"/>
      <c r="C65" s="417" t="s">
        <v>72</v>
      </c>
      <c r="D65" s="107" t="s">
        <v>73</v>
      </c>
      <c r="E65" s="108">
        <v>0</v>
      </c>
      <c r="F65" s="153">
        <v>34.8</v>
      </c>
      <c r="G65" s="245">
        <v>34.18</v>
      </c>
      <c r="H65" s="160">
        <f t="shared" si="3"/>
        <v>68.97999999999999</v>
      </c>
      <c r="J65" s="217"/>
    </row>
    <row r="66" spans="1:10" ht="11.25" customHeight="1">
      <c r="A66" s="514"/>
      <c r="B66" s="161"/>
      <c r="C66" s="318" t="s">
        <v>232</v>
      </c>
      <c r="D66" s="94">
        <v>13695461</v>
      </c>
      <c r="E66" s="108">
        <v>0</v>
      </c>
      <c r="F66" s="153">
        <v>8.72</v>
      </c>
      <c r="G66" s="252">
        <v>4.3</v>
      </c>
      <c r="H66" s="160">
        <f t="shared" si="3"/>
        <v>13.02</v>
      </c>
      <c r="J66" s="217"/>
    </row>
    <row r="67" spans="1:10" ht="11.25" customHeight="1">
      <c r="A67" s="514"/>
      <c r="B67" s="161"/>
      <c r="C67" s="318" t="s">
        <v>233</v>
      </c>
      <c r="D67" s="94">
        <v>67009425</v>
      </c>
      <c r="E67" s="108">
        <v>0</v>
      </c>
      <c r="F67" s="153">
        <v>113.73</v>
      </c>
      <c r="G67" s="252">
        <v>112.1</v>
      </c>
      <c r="H67" s="160">
        <f t="shared" si="3"/>
        <v>225.82999999999998</v>
      </c>
      <c r="J67" s="217"/>
    </row>
    <row r="68" spans="1:10" ht="11.25" customHeight="1">
      <c r="A68" s="514"/>
      <c r="B68" s="161"/>
      <c r="C68" s="420" t="s">
        <v>42</v>
      </c>
      <c r="D68" s="130" t="s">
        <v>74</v>
      </c>
      <c r="E68" s="108">
        <v>0</v>
      </c>
      <c r="F68" s="247">
        <v>1.44</v>
      </c>
      <c r="G68" s="252">
        <v>0.38</v>
      </c>
      <c r="H68" s="160">
        <f t="shared" si="3"/>
        <v>1.8199999999999998</v>
      </c>
      <c r="J68" s="217"/>
    </row>
    <row r="69" spans="1:10" ht="11.25" customHeight="1">
      <c r="A69" s="514"/>
      <c r="B69" s="161"/>
      <c r="C69" s="422" t="s">
        <v>97</v>
      </c>
      <c r="D69" s="167">
        <v>67441351</v>
      </c>
      <c r="E69" s="108">
        <v>0</v>
      </c>
      <c r="F69" s="109">
        <v>53.21</v>
      </c>
      <c r="G69" s="245">
        <v>61.33</v>
      </c>
      <c r="H69" s="160">
        <f t="shared" si="3"/>
        <v>114.53999999999999</v>
      </c>
      <c r="J69" s="217"/>
    </row>
    <row r="70" spans="1:11" s="1" customFormat="1" ht="11.25" customHeight="1">
      <c r="A70" s="514"/>
      <c r="B70" s="242"/>
      <c r="C70" s="420" t="s">
        <v>43</v>
      </c>
      <c r="D70" s="167">
        <v>14450470</v>
      </c>
      <c r="E70" s="108">
        <v>0</v>
      </c>
      <c r="F70" s="109">
        <v>0.57</v>
      </c>
      <c r="G70" s="245">
        <v>36.28</v>
      </c>
      <c r="H70" s="160">
        <f t="shared" si="3"/>
        <v>36.85</v>
      </c>
      <c r="J70" s="321"/>
      <c r="K70" s="23"/>
    </row>
    <row r="71" spans="1:11" s="1" customFormat="1" ht="11.25" customHeight="1">
      <c r="A71" s="514"/>
      <c r="B71" s="242"/>
      <c r="C71" s="417" t="s">
        <v>37</v>
      </c>
      <c r="D71" s="107" t="s">
        <v>68</v>
      </c>
      <c r="E71" s="108">
        <v>0</v>
      </c>
      <c r="F71" s="109">
        <v>133.3</v>
      </c>
      <c r="G71" s="245">
        <v>18.46</v>
      </c>
      <c r="H71" s="160">
        <f t="shared" si="3"/>
        <v>151.76000000000002</v>
      </c>
      <c r="J71" s="321"/>
      <c r="K71" s="23"/>
    </row>
    <row r="72" spans="1:11" s="1" customFormat="1" ht="10.5" customHeight="1">
      <c r="A72" s="514"/>
      <c r="B72" s="242"/>
      <c r="C72" s="417" t="s">
        <v>38</v>
      </c>
      <c r="D72" s="167">
        <v>60126817</v>
      </c>
      <c r="E72" s="108">
        <v>0</v>
      </c>
      <c r="F72" s="109">
        <v>27.3</v>
      </c>
      <c r="G72" s="245">
        <v>13.2</v>
      </c>
      <c r="H72" s="160">
        <f t="shared" si="3"/>
        <v>40.5</v>
      </c>
      <c r="J72" s="321"/>
      <c r="K72" s="23"/>
    </row>
    <row r="73" spans="1:11" s="1" customFormat="1" ht="11.25" customHeight="1">
      <c r="A73" s="514"/>
      <c r="B73" s="242"/>
      <c r="C73" s="419" t="s">
        <v>240</v>
      </c>
      <c r="D73" s="423">
        <v>15060977</v>
      </c>
      <c r="E73" s="108">
        <v>0</v>
      </c>
      <c r="F73" s="109">
        <v>0</v>
      </c>
      <c r="G73" s="245">
        <v>6</v>
      </c>
      <c r="H73" s="160">
        <f t="shared" si="3"/>
        <v>6</v>
      </c>
      <c r="J73" s="321"/>
      <c r="K73" s="23"/>
    </row>
    <row r="74" spans="1:11" s="1" customFormat="1" ht="12" customHeight="1">
      <c r="A74" s="514"/>
      <c r="B74" s="242"/>
      <c r="C74" s="424" t="s">
        <v>204</v>
      </c>
      <c r="D74" s="102" t="s">
        <v>241</v>
      </c>
      <c r="E74" s="108">
        <v>0</v>
      </c>
      <c r="F74" s="109">
        <v>0</v>
      </c>
      <c r="G74" s="245">
        <v>416.1</v>
      </c>
      <c r="H74" s="160">
        <f t="shared" si="3"/>
        <v>416.1</v>
      </c>
      <c r="J74" s="321"/>
      <c r="K74" s="23"/>
    </row>
    <row r="75" spans="1:11" s="1" customFormat="1" ht="11.25" customHeight="1">
      <c r="A75" s="514"/>
      <c r="B75" s="242"/>
      <c r="C75" s="425" t="s">
        <v>206</v>
      </c>
      <c r="D75" s="102" t="s">
        <v>242</v>
      </c>
      <c r="E75" s="108">
        <v>0</v>
      </c>
      <c r="F75" s="109">
        <v>0</v>
      </c>
      <c r="G75" s="245">
        <v>9</v>
      </c>
      <c r="H75" s="160">
        <f t="shared" si="3"/>
        <v>9</v>
      </c>
      <c r="J75" s="321"/>
      <c r="K75" s="23"/>
    </row>
    <row r="76" spans="1:11" s="1" customFormat="1" ht="11.25" customHeight="1">
      <c r="A76" s="514"/>
      <c r="B76" s="242"/>
      <c r="C76" s="424" t="s">
        <v>208</v>
      </c>
      <c r="D76" s="423">
        <v>60545267</v>
      </c>
      <c r="E76" s="108">
        <v>0</v>
      </c>
      <c r="F76" s="109">
        <v>0</v>
      </c>
      <c r="G76" s="245">
        <v>9.4</v>
      </c>
      <c r="H76" s="160">
        <f t="shared" si="3"/>
        <v>9.4</v>
      </c>
      <c r="J76" s="321"/>
      <c r="K76" s="23"/>
    </row>
    <row r="77" spans="1:10" ht="7.5" customHeight="1">
      <c r="A77" s="514"/>
      <c r="B77" s="161"/>
      <c r="C77" s="171"/>
      <c r="D77" s="94"/>
      <c r="E77" s="108"/>
      <c r="F77" s="109"/>
      <c r="G77" s="154"/>
      <c r="H77" s="172"/>
      <c r="J77" s="68"/>
    </row>
    <row r="78" spans="1:8" ht="11.25" customHeight="1">
      <c r="A78" s="514"/>
      <c r="B78" s="161"/>
      <c r="C78" s="302" t="s">
        <v>105</v>
      </c>
      <c r="D78" s="94"/>
      <c r="E78" s="163">
        <v>0</v>
      </c>
      <c r="F78" s="131">
        <f>SUM(F79:F80)</f>
        <v>5.449999999999999</v>
      </c>
      <c r="G78" s="173">
        <f>SUM(G79:G80)</f>
        <v>31.330000000000002</v>
      </c>
      <c r="H78" s="174">
        <f>SUM(F78:G78)</f>
        <v>36.78</v>
      </c>
    </row>
    <row r="79" spans="1:12" s="1" customFormat="1" ht="12.75" customHeight="1">
      <c r="A79" s="514"/>
      <c r="B79" s="242"/>
      <c r="C79" s="318" t="s">
        <v>235</v>
      </c>
      <c r="D79" s="94">
        <v>60545356</v>
      </c>
      <c r="E79" s="108">
        <v>0</v>
      </c>
      <c r="F79" s="153">
        <v>3.03</v>
      </c>
      <c r="G79" s="252">
        <v>13.3</v>
      </c>
      <c r="H79" s="172">
        <f>SUM(F79:G79)</f>
        <v>16.330000000000002</v>
      </c>
      <c r="K79" s="23"/>
      <c r="L79" s="33"/>
    </row>
    <row r="80" spans="1:11" s="1" customFormat="1" ht="11.25" customHeight="1">
      <c r="A80" s="514"/>
      <c r="B80" s="242"/>
      <c r="C80" s="318" t="s">
        <v>44</v>
      </c>
      <c r="D80" s="94">
        <v>60860600</v>
      </c>
      <c r="E80" s="108">
        <v>0</v>
      </c>
      <c r="F80" s="153">
        <v>2.42</v>
      </c>
      <c r="G80" s="252">
        <v>18.03</v>
      </c>
      <c r="H80" s="172">
        <f>SUM(F80:G80)</f>
        <v>20.450000000000003</v>
      </c>
      <c r="K80" s="23"/>
    </row>
    <row r="81" spans="1:8" ht="7.5" customHeight="1">
      <c r="A81" s="514"/>
      <c r="B81" s="161"/>
      <c r="C81" s="142"/>
      <c r="D81" s="168"/>
      <c r="E81" s="108"/>
      <c r="F81" s="109"/>
      <c r="G81" s="110"/>
      <c r="H81" s="160"/>
    </row>
    <row r="82" spans="1:8" ht="11.25" customHeight="1">
      <c r="A82" s="514"/>
      <c r="B82" s="161"/>
      <c r="C82" s="302" t="s">
        <v>104</v>
      </c>
      <c r="D82" s="168"/>
      <c r="E82" s="163">
        <v>0</v>
      </c>
      <c r="F82" s="164">
        <f>SUM(F83)</f>
        <v>166.82</v>
      </c>
      <c r="G82" s="155">
        <f>SUM(G83)</f>
        <v>28.53</v>
      </c>
      <c r="H82" s="165">
        <f>SUM(F82:G82)</f>
        <v>195.35</v>
      </c>
    </row>
    <row r="83" spans="1:11" s="1" customFormat="1" ht="11.25" customHeight="1">
      <c r="A83" s="514"/>
      <c r="B83" s="242"/>
      <c r="C83" s="330" t="s">
        <v>45</v>
      </c>
      <c r="D83" s="121" t="s">
        <v>75</v>
      </c>
      <c r="E83" s="108">
        <v>0</v>
      </c>
      <c r="F83" s="109">
        <v>166.82</v>
      </c>
      <c r="G83" s="110">
        <v>28.53</v>
      </c>
      <c r="H83" s="160">
        <f>SUM(F83:G83)</f>
        <v>195.35</v>
      </c>
      <c r="K83" s="23"/>
    </row>
    <row r="84" spans="1:11" s="1" customFormat="1" ht="7.5" customHeight="1">
      <c r="A84" s="514"/>
      <c r="B84" s="242"/>
      <c r="C84" s="330"/>
      <c r="D84" s="426"/>
      <c r="E84" s="145"/>
      <c r="F84" s="146"/>
      <c r="G84" s="147"/>
      <c r="H84" s="427"/>
      <c r="K84" s="23"/>
    </row>
    <row r="85" spans="1:11" s="1" customFormat="1" ht="11.25" customHeight="1">
      <c r="A85" s="514"/>
      <c r="B85" s="242"/>
      <c r="C85" s="428" t="s">
        <v>238</v>
      </c>
      <c r="D85" s="426"/>
      <c r="E85" s="429">
        <v>0</v>
      </c>
      <c r="F85" s="430">
        <v>0</v>
      </c>
      <c r="G85" s="431">
        <v>82.29</v>
      </c>
      <c r="H85" s="432">
        <v>82.29</v>
      </c>
      <c r="K85" s="23"/>
    </row>
    <row r="86" spans="1:11" s="1" customFormat="1" ht="11.25" customHeight="1">
      <c r="A86" s="514"/>
      <c r="B86" s="242"/>
      <c r="C86" s="424" t="s">
        <v>223</v>
      </c>
      <c r="D86" s="426" t="s">
        <v>243</v>
      </c>
      <c r="E86" s="145">
        <v>0</v>
      </c>
      <c r="F86" s="146">
        <v>0</v>
      </c>
      <c r="G86" s="147">
        <v>82</v>
      </c>
      <c r="H86" s="427">
        <f>SUM(F86:G86)</f>
        <v>82</v>
      </c>
      <c r="K86" s="23"/>
    </row>
    <row r="87" spans="1:8" ht="12.75" customHeight="1" thickBot="1">
      <c r="A87" s="514"/>
      <c r="B87" s="161"/>
      <c r="C87" s="419" t="s">
        <v>225</v>
      </c>
      <c r="D87" s="426" t="s">
        <v>244</v>
      </c>
      <c r="E87" s="145">
        <v>0</v>
      </c>
      <c r="F87" s="146">
        <v>0</v>
      </c>
      <c r="G87" s="147">
        <v>0.29</v>
      </c>
      <c r="H87" s="427">
        <f>SUM(F87:G87)</f>
        <v>0.29</v>
      </c>
    </row>
    <row r="88" spans="1:8" ht="7.5" customHeight="1">
      <c r="A88" s="515" t="s">
        <v>76</v>
      </c>
      <c r="B88" s="516"/>
      <c r="C88" s="516"/>
      <c r="D88" s="175"/>
      <c r="E88" s="519">
        <f>SUM(E12+E22+E31+E40)</f>
        <v>0</v>
      </c>
      <c r="F88" s="521">
        <f>SUM(F12+F16+F22+F31+F40)</f>
        <v>2278.7599999999998</v>
      </c>
      <c r="G88" s="526">
        <f>SUM(G12+G16+G22+G31+G40)</f>
        <v>3155.91</v>
      </c>
      <c r="H88" s="526">
        <f>SUM(H12+H16+H22+H31+H40)</f>
        <v>5434.67</v>
      </c>
    </row>
    <row r="89" spans="1:8" ht="7.5" customHeight="1" thickBot="1">
      <c r="A89" s="517"/>
      <c r="B89" s="518"/>
      <c r="C89" s="518"/>
      <c r="D89" s="176"/>
      <c r="E89" s="520"/>
      <c r="F89" s="522"/>
      <c r="G89" s="527"/>
      <c r="H89" s="527"/>
    </row>
    <row r="95" spans="4:11" s="3" customFormat="1" ht="12.75">
      <c r="D95" s="243"/>
      <c r="G95" s="244"/>
      <c r="H95" s="244"/>
      <c r="K95" s="244"/>
    </row>
    <row r="96" spans="1:11" s="177" customFormat="1" ht="15.75">
      <c r="A96" s="70" t="s">
        <v>77</v>
      </c>
      <c r="D96" s="69"/>
      <c r="K96" s="178"/>
    </row>
    <row r="97" spans="1:11" s="177" customFormat="1" ht="12" customHeight="1" thickBot="1">
      <c r="A97" s="70"/>
      <c r="D97" s="69"/>
      <c r="K97" s="178"/>
    </row>
    <row r="98" spans="1:8" ht="12.75">
      <c r="A98" s="509" t="s">
        <v>49</v>
      </c>
      <c r="B98" s="509" t="s">
        <v>50</v>
      </c>
      <c r="C98" s="72" t="s">
        <v>51</v>
      </c>
      <c r="D98" s="179"/>
      <c r="E98" s="529" t="s">
        <v>78</v>
      </c>
      <c r="F98" s="488"/>
      <c r="G98" s="488"/>
      <c r="H98" s="489"/>
    </row>
    <row r="99" spans="1:8" ht="12.75">
      <c r="A99" s="510"/>
      <c r="B99" s="510"/>
      <c r="C99" s="74" t="s">
        <v>8</v>
      </c>
      <c r="D99" s="180"/>
      <c r="E99" s="530" t="s">
        <v>5</v>
      </c>
      <c r="F99" s="491"/>
      <c r="G99" s="492" t="s">
        <v>53</v>
      </c>
      <c r="H99" s="512" t="s">
        <v>54</v>
      </c>
    </row>
    <row r="100" spans="1:8" ht="12.75">
      <c r="A100" s="528"/>
      <c r="B100" s="528"/>
      <c r="C100" s="181"/>
      <c r="D100" s="182"/>
      <c r="E100" s="183" t="s">
        <v>9</v>
      </c>
      <c r="F100" s="76" t="s">
        <v>10</v>
      </c>
      <c r="G100" s="528"/>
      <c r="H100" s="531"/>
    </row>
    <row r="101" spans="1:11" s="19" customFormat="1" ht="10.5" customHeight="1" thickBot="1">
      <c r="A101" s="184"/>
      <c r="B101" s="184"/>
      <c r="C101" s="185"/>
      <c r="D101" s="186"/>
      <c r="E101" s="187">
        <v>1</v>
      </c>
      <c r="F101" s="188">
        <v>2</v>
      </c>
      <c r="G101" s="189">
        <v>3</v>
      </c>
      <c r="H101" s="186" t="s">
        <v>55</v>
      </c>
      <c r="J101" s="190"/>
      <c r="K101" s="190"/>
    </row>
    <row r="102" spans="1:11" s="19" customFormat="1" ht="10.5" customHeight="1">
      <c r="A102" s="116" t="s">
        <v>56</v>
      </c>
      <c r="B102" s="117">
        <v>1000</v>
      </c>
      <c r="C102" s="118" t="s">
        <v>12</v>
      </c>
      <c r="D102" s="191"/>
      <c r="E102" s="452">
        <f aca="true" t="shared" si="4" ref="E102:G103">SUM(E103)</f>
        <v>0</v>
      </c>
      <c r="F102" s="453">
        <f t="shared" si="4"/>
        <v>216.15</v>
      </c>
      <c r="G102" s="454">
        <f t="shared" si="4"/>
        <v>0</v>
      </c>
      <c r="H102" s="455">
        <f>SUM(F102:G102)</f>
        <v>216.15</v>
      </c>
      <c r="J102" s="190"/>
      <c r="K102" s="190"/>
    </row>
    <row r="103" spans="1:11" s="19" customFormat="1" ht="10.5" customHeight="1">
      <c r="A103" s="449"/>
      <c r="B103" s="449"/>
      <c r="C103" s="136" t="s">
        <v>11</v>
      </c>
      <c r="D103" s="466"/>
      <c r="E103" s="137">
        <f t="shared" si="4"/>
        <v>0</v>
      </c>
      <c r="F103" s="465">
        <f t="shared" si="4"/>
        <v>216.15</v>
      </c>
      <c r="G103" s="464">
        <f t="shared" si="4"/>
        <v>0</v>
      </c>
      <c r="H103" s="138">
        <f>SUM(H104)</f>
        <v>216.15</v>
      </c>
      <c r="J103" s="190"/>
      <c r="K103" s="190"/>
    </row>
    <row r="104" spans="1:11" s="19" customFormat="1" ht="10.5" customHeight="1">
      <c r="A104" s="449"/>
      <c r="B104" s="449"/>
      <c r="C104" s="106" t="s">
        <v>108</v>
      </c>
      <c r="D104" s="102" t="s">
        <v>57</v>
      </c>
      <c r="E104" s="139">
        <v>0</v>
      </c>
      <c r="F104" s="456">
        <v>216.15</v>
      </c>
      <c r="G104" s="457">
        <v>0</v>
      </c>
      <c r="H104" s="140">
        <f>SUM(F104:G104)</f>
        <v>216.15</v>
      </c>
      <c r="J104" s="190"/>
      <c r="K104" s="190"/>
    </row>
    <row r="105" spans="1:11" s="19" customFormat="1" ht="10.5" customHeight="1" thickBot="1">
      <c r="A105" s="449"/>
      <c r="B105" s="449"/>
      <c r="C105" s="450"/>
      <c r="D105" s="467"/>
      <c r="E105" s="458"/>
      <c r="F105" s="459"/>
      <c r="G105" s="460"/>
      <c r="H105" s="461"/>
      <c r="J105" s="190"/>
      <c r="K105" s="190"/>
    </row>
    <row r="106" spans="1:11" s="19" customFormat="1" ht="10.5" customHeight="1">
      <c r="A106" s="116" t="s">
        <v>135</v>
      </c>
      <c r="B106" s="117">
        <v>4000</v>
      </c>
      <c r="C106" s="126" t="s">
        <v>12</v>
      </c>
      <c r="D106" s="451"/>
      <c r="E106" s="119">
        <f>SUM(E107)</f>
        <v>0</v>
      </c>
      <c r="F106" s="120">
        <f>SUM(F107)</f>
        <v>0</v>
      </c>
      <c r="G106" s="462">
        <f>SUM(G107)</f>
        <v>7.4</v>
      </c>
      <c r="H106" s="149">
        <f>SUM(F106:G106)</f>
        <v>7.4</v>
      </c>
      <c r="K106" s="190"/>
    </row>
    <row r="107" spans="1:11" s="19" customFormat="1" ht="10.5" customHeight="1">
      <c r="A107" s="99"/>
      <c r="B107" s="100"/>
      <c r="C107" s="346" t="s">
        <v>127</v>
      </c>
      <c r="D107" s="167"/>
      <c r="E107" s="137">
        <f>SUM(E108:E108)</f>
        <v>0</v>
      </c>
      <c r="F107" s="134">
        <f>SUM(F108:F108)</f>
        <v>0</v>
      </c>
      <c r="G107" s="463">
        <f>SUM(G108:G108)</f>
        <v>7.4</v>
      </c>
      <c r="H107" s="464">
        <f>SUM(F107:G107)</f>
        <v>7.4</v>
      </c>
      <c r="K107" s="190"/>
    </row>
    <row r="108" spans="1:11" s="19" customFormat="1" ht="10.5" customHeight="1">
      <c r="A108" s="99"/>
      <c r="B108" s="100"/>
      <c r="C108" s="106" t="s">
        <v>129</v>
      </c>
      <c r="D108" s="112" t="s">
        <v>138</v>
      </c>
      <c r="E108" s="194">
        <v>0</v>
      </c>
      <c r="F108" s="195">
        <v>0</v>
      </c>
      <c r="G108" s="196">
        <v>7.4</v>
      </c>
      <c r="H108" s="301">
        <f>SUM(E108+G108)</f>
        <v>7.4</v>
      </c>
      <c r="J108" s="197"/>
      <c r="K108" s="190"/>
    </row>
    <row r="109" spans="1:11" s="19" customFormat="1" ht="7.5" customHeight="1" thickBot="1">
      <c r="A109" s="99"/>
      <c r="B109" s="100"/>
      <c r="C109" s="143"/>
      <c r="D109" s="112"/>
      <c r="E109" s="198"/>
      <c r="F109" s="350"/>
      <c r="G109" s="219"/>
      <c r="H109" s="351"/>
      <c r="J109" s="197"/>
      <c r="K109" s="190"/>
    </row>
    <row r="110" spans="1:10" ht="11.25" customHeight="1">
      <c r="A110" s="116" t="s">
        <v>58</v>
      </c>
      <c r="B110" s="117">
        <v>5100</v>
      </c>
      <c r="C110" s="126" t="s">
        <v>12</v>
      </c>
      <c r="D110" s="148"/>
      <c r="E110" s="300">
        <f>SUM(E111)</f>
        <v>0</v>
      </c>
      <c r="F110" s="127">
        <f>SUM(F111)</f>
        <v>0</v>
      </c>
      <c r="G110" s="128">
        <f>SUM(G111)</f>
        <v>37.559999999999995</v>
      </c>
      <c r="H110" s="129">
        <f>SUM(H111)</f>
        <v>37.559999999999995</v>
      </c>
      <c r="I110" s="68"/>
      <c r="J110" s="68"/>
    </row>
    <row r="111" spans="1:8" ht="11.25" customHeight="1">
      <c r="A111" s="99"/>
      <c r="B111" s="100"/>
      <c r="C111" s="136" t="s">
        <v>110</v>
      </c>
      <c r="D111" s="107"/>
      <c r="E111" s="137">
        <f>SUM(E112:E120)</f>
        <v>0</v>
      </c>
      <c r="F111" s="134">
        <f>SUM(F112:F116)</f>
        <v>0</v>
      </c>
      <c r="G111" s="138">
        <f>SUM(G112:G116)</f>
        <v>37.559999999999995</v>
      </c>
      <c r="H111" s="138">
        <f>SUM(F111:G111)</f>
        <v>37.559999999999995</v>
      </c>
    </row>
    <row r="112" spans="1:8" ht="11.25" customHeight="1">
      <c r="A112" s="99"/>
      <c r="B112" s="100"/>
      <c r="C112" s="106" t="s">
        <v>15</v>
      </c>
      <c r="D112" s="107" t="s">
        <v>59</v>
      </c>
      <c r="E112" s="139">
        <v>0</v>
      </c>
      <c r="F112" s="140">
        <v>0</v>
      </c>
      <c r="G112" s="359">
        <v>8.66</v>
      </c>
      <c r="H112" s="141">
        <f>SUM(F112+G112)</f>
        <v>8.66</v>
      </c>
    </row>
    <row r="113" spans="1:8" ht="11.25" customHeight="1">
      <c r="A113" s="99"/>
      <c r="B113" s="100"/>
      <c r="C113" s="106" t="s">
        <v>130</v>
      </c>
      <c r="D113" s="107" t="s">
        <v>140</v>
      </c>
      <c r="E113" s="139">
        <v>0</v>
      </c>
      <c r="F113" s="358">
        <v>0</v>
      </c>
      <c r="G113" s="140">
        <v>15</v>
      </c>
      <c r="H113" s="141">
        <f>SUM(F113+G113)</f>
        <v>15</v>
      </c>
    </row>
    <row r="114" spans="1:11" s="19" customFormat="1" ht="10.5" customHeight="1">
      <c r="A114" s="99"/>
      <c r="B114" s="100"/>
      <c r="C114" s="106" t="s">
        <v>132</v>
      </c>
      <c r="D114" s="107" t="s">
        <v>142</v>
      </c>
      <c r="E114" s="139">
        <v>0</v>
      </c>
      <c r="F114" s="109">
        <v>0</v>
      </c>
      <c r="G114" s="160">
        <v>7.43</v>
      </c>
      <c r="H114" s="141">
        <f>SUM(F114+G114)</f>
        <v>7.43</v>
      </c>
      <c r="J114" s="197"/>
      <c r="K114" s="190"/>
    </row>
    <row r="115" spans="1:11" s="19" customFormat="1" ht="10.5" customHeight="1">
      <c r="A115" s="99"/>
      <c r="B115" s="100"/>
      <c r="C115" s="106" t="s">
        <v>113</v>
      </c>
      <c r="D115" s="107" t="s">
        <v>60</v>
      </c>
      <c r="E115" s="139">
        <v>0</v>
      </c>
      <c r="F115" s="358">
        <v>0</v>
      </c>
      <c r="G115" s="359">
        <v>2.17</v>
      </c>
      <c r="H115" s="141">
        <f>SUM(F115+G115)</f>
        <v>2.17</v>
      </c>
      <c r="J115" s="197"/>
      <c r="K115" s="190"/>
    </row>
    <row r="116" spans="1:11" s="19" customFormat="1" ht="10.5" customHeight="1">
      <c r="A116" s="99"/>
      <c r="B116" s="100"/>
      <c r="C116" s="340" t="s">
        <v>159</v>
      </c>
      <c r="D116" s="144" t="s">
        <v>61</v>
      </c>
      <c r="E116" s="352">
        <v>0</v>
      </c>
      <c r="F116" s="353">
        <v>0</v>
      </c>
      <c r="G116" s="354">
        <v>4.3</v>
      </c>
      <c r="H116" s="141">
        <f>SUM(F116+G116)</f>
        <v>4.3</v>
      </c>
      <c r="J116" s="197"/>
      <c r="K116" s="190"/>
    </row>
    <row r="117" spans="1:11" s="19" customFormat="1" ht="7.5" customHeight="1" thickBot="1">
      <c r="A117" s="122"/>
      <c r="B117" s="123"/>
      <c r="C117" s="124"/>
      <c r="D117" s="125"/>
      <c r="E117" s="199"/>
      <c r="F117" s="200"/>
      <c r="G117" s="201"/>
      <c r="H117" s="202"/>
      <c r="K117" s="190"/>
    </row>
    <row r="118" spans="1:11" s="19" customFormat="1" ht="15" customHeight="1">
      <c r="A118" s="116" t="s">
        <v>62</v>
      </c>
      <c r="B118" s="117">
        <v>5000</v>
      </c>
      <c r="C118" s="126" t="s">
        <v>12</v>
      </c>
      <c r="D118" s="148"/>
      <c r="E118" s="204">
        <f>SUM(E120+E121)</f>
        <v>0</v>
      </c>
      <c r="F118" s="205">
        <f>SUM(F119+F121)</f>
        <v>181.86</v>
      </c>
      <c r="G118" s="206">
        <f>SUM(G119+G121)</f>
        <v>85.60000000000001</v>
      </c>
      <c r="H118" s="206">
        <f>SUM(F118:G118)</f>
        <v>267.46000000000004</v>
      </c>
      <c r="K118" s="190"/>
    </row>
    <row r="119" spans="1:11" s="19" customFormat="1" ht="11.25" customHeight="1">
      <c r="A119" s="99"/>
      <c r="B119" s="100"/>
      <c r="C119" s="132" t="s">
        <v>147</v>
      </c>
      <c r="D119" s="102"/>
      <c r="E119" s="207">
        <f>SUM(E120)</f>
        <v>0</v>
      </c>
      <c r="F119" s="192">
        <f>SUM(F120)</f>
        <v>11.11</v>
      </c>
      <c r="G119" s="193">
        <f>SUM(G120)</f>
        <v>15.17</v>
      </c>
      <c r="H119" s="208">
        <f>SUM(F119:G119)</f>
        <v>26.28</v>
      </c>
      <c r="K119" s="190"/>
    </row>
    <row r="120" spans="1:11" s="19" customFormat="1" ht="11.25" customHeight="1">
      <c r="A120" s="99"/>
      <c r="B120" s="100"/>
      <c r="C120" s="106" t="s">
        <v>80</v>
      </c>
      <c r="D120" s="107" t="s">
        <v>81</v>
      </c>
      <c r="E120" s="194">
        <v>0</v>
      </c>
      <c r="F120" s="209">
        <v>11.11</v>
      </c>
      <c r="G120" s="210">
        <v>15.17</v>
      </c>
      <c r="H120" s="208">
        <f>SUM(F120:G120)</f>
        <v>26.28</v>
      </c>
      <c r="K120" s="190"/>
    </row>
    <row r="121" spans="1:10" ht="11.25" customHeight="1">
      <c r="A121" s="99"/>
      <c r="B121" s="100"/>
      <c r="C121" s="136" t="s">
        <v>22</v>
      </c>
      <c r="D121" s="102"/>
      <c r="E121" s="207">
        <f>SUM(E122)</f>
        <v>0</v>
      </c>
      <c r="F121" s="192">
        <f>SUM(F122)</f>
        <v>170.75</v>
      </c>
      <c r="G121" s="193">
        <f>SUM(G122)</f>
        <v>70.43</v>
      </c>
      <c r="H121" s="208">
        <f>SUM(F121:G121)</f>
        <v>241.18</v>
      </c>
      <c r="J121" s="156"/>
    </row>
    <row r="122" spans="1:8" ht="11.25" customHeight="1">
      <c r="A122" s="99"/>
      <c r="B122" s="100"/>
      <c r="C122" s="106" t="s">
        <v>23</v>
      </c>
      <c r="D122" s="107" t="s">
        <v>82</v>
      </c>
      <c r="E122" s="194">
        <v>0</v>
      </c>
      <c r="F122" s="211">
        <v>170.75</v>
      </c>
      <c r="G122" s="212">
        <v>70.43</v>
      </c>
      <c r="H122" s="301">
        <f>SUM(F122+G122)</f>
        <v>241.18</v>
      </c>
    </row>
    <row r="123" spans="1:8" ht="7.5" customHeight="1" thickBot="1">
      <c r="A123" s="122"/>
      <c r="B123" s="123"/>
      <c r="C123" s="124"/>
      <c r="D123" s="144"/>
      <c r="E123" s="198"/>
      <c r="F123" s="213"/>
      <c r="G123" s="214"/>
      <c r="H123" s="215"/>
    </row>
    <row r="124" spans="1:10" ht="12" customHeight="1">
      <c r="A124" s="116" t="s">
        <v>64</v>
      </c>
      <c r="B124" s="117">
        <v>3000</v>
      </c>
      <c r="C124" s="216" t="s">
        <v>12</v>
      </c>
      <c r="D124" s="148"/>
      <c r="E124" s="204">
        <v>0</v>
      </c>
      <c r="F124" s="205">
        <f>SUM(F125+F130+F133)</f>
        <v>225.34</v>
      </c>
      <c r="G124" s="206">
        <f>SUM(G125+G130+G133)</f>
        <v>339.17999999999995</v>
      </c>
      <c r="H124" s="206">
        <f>SUM(H125+H130+H133)</f>
        <v>564.52</v>
      </c>
      <c r="J124" s="217"/>
    </row>
    <row r="125" spans="1:11" s="255" customFormat="1" ht="12" customHeight="1">
      <c r="A125" s="253"/>
      <c r="B125" s="254"/>
      <c r="C125" s="302" t="s">
        <v>28</v>
      </c>
      <c r="D125" s="258"/>
      <c r="E125" s="441">
        <v>0</v>
      </c>
      <c r="F125" s="442">
        <f>SUM(F126:F128)</f>
        <v>225.34</v>
      </c>
      <c r="G125" s="442">
        <f>SUM(G126:G128)</f>
        <v>197.98</v>
      </c>
      <c r="H125" s="442">
        <f>SUM(H126:H128)</f>
        <v>423.32</v>
      </c>
      <c r="J125" s="256"/>
      <c r="K125" s="257"/>
    </row>
    <row r="126" spans="1:11" s="255" customFormat="1" ht="12" customHeight="1">
      <c r="A126" s="253"/>
      <c r="B126" s="254"/>
      <c r="C126" s="318" t="s">
        <v>35</v>
      </c>
      <c r="D126" s="167">
        <v>62540050</v>
      </c>
      <c r="E126" s="203">
        <v>0</v>
      </c>
      <c r="F126" s="195">
        <v>225.34</v>
      </c>
      <c r="G126" s="259">
        <v>0</v>
      </c>
      <c r="H126" s="196">
        <v>225.34</v>
      </c>
      <c r="J126" s="256"/>
      <c r="K126" s="257"/>
    </row>
    <row r="127" spans="1:11" s="255" customFormat="1" ht="12" customHeight="1">
      <c r="A127" s="253"/>
      <c r="B127" s="254"/>
      <c r="C127" s="322" t="s">
        <v>228</v>
      </c>
      <c r="D127" s="167">
        <v>60418451</v>
      </c>
      <c r="E127" s="439">
        <v>0</v>
      </c>
      <c r="F127" s="350">
        <v>0</v>
      </c>
      <c r="G127" s="440">
        <v>81.46</v>
      </c>
      <c r="H127" s="219">
        <v>81.46</v>
      </c>
      <c r="J127" s="256"/>
      <c r="K127" s="257"/>
    </row>
    <row r="128" spans="1:11" s="255" customFormat="1" ht="12" customHeight="1">
      <c r="A128" s="253"/>
      <c r="B128" s="254"/>
      <c r="C128" s="322" t="s">
        <v>229</v>
      </c>
      <c r="D128" s="167">
        <v>48895504</v>
      </c>
      <c r="E128" s="439">
        <v>0</v>
      </c>
      <c r="F128" s="350">
        <v>0</v>
      </c>
      <c r="G128" s="440">
        <v>116.52</v>
      </c>
      <c r="H128" s="219">
        <v>116.52</v>
      </c>
      <c r="J128" s="256"/>
      <c r="K128" s="257"/>
    </row>
    <row r="129" spans="1:11" s="255" customFormat="1" ht="12" customHeight="1">
      <c r="A129" s="253"/>
      <c r="B129" s="254"/>
      <c r="C129" s="443"/>
      <c r="D129" s="162"/>
      <c r="E129" s="439"/>
      <c r="F129" s="350"/>
      <c r="G129" s="440"/>
      <c r="H129" s="219"/>
      <c r="J129" s="256"/>
      <c r="K129" s="257"/>
    </row>
    <row r="130" spans="1:11" s="255" customFormat="1" ht="12" customHeight="1">
      <c r="A130" s="253"/>
      <c r="B130" s="254"/>
      <c r="C130" s="444" t="s">
        <v>245</v>
      </c>
      <c r="D130" s="162"/>
      <c r="E130" s="445">
        <v>0</v>
      </c>
      <c r="F130" s="446">
        <v>0</v>
      </c>
      <c r="G130" s="447">
        <v>5</v>
      </c>
      <c r="H130" s="448">
        <v>5</v>
      </c>
      <c r="J130" s="256"/>
      <c r="K130" s="257"/>
    </row>
    <row r="131" spans="1:11" s="255" customFormat="1" ht="12" customHeight="1">
      <c r="A131" s="253"/>
      <c r="B131" s="254"/>
      <c r="C131" s="424" t="s">
        <v>237</v>
      </c>
      <c r="D131" s="162">
        <v>43380093</v>
      </c>
      <c r="E131" s="439">
        <v>0</v>
      </c>
      <c r="F131" s="350">
        <v>0</v>
      </c>
      <c r="G131" s="440">
        <v>5</v>
      </c>
      <c r="H131" s="219">
        <v>5</v>
      </c>
      <c r="J131" s="256"/>
      <c r="K131" s="257"/>
    </row>
    <row r="132" spans="1:11" s="255" customFormat="1" ht="12" customHeight="1">
      <c r="A132" s="253"/>
      <c r="B132" s="254"/>
      <c r="C132" s="438"/>
      <c r="D132" s="162"/>
      <c r="E132" s="439"/>
      <c r="F132" s="350"/>
      <c r="G132" s="440"/>
      <c r="H132" s="219"/>
      <c r="J132" s="256"/>
      <c r="K132" s="257"/>
    </row>
    <row r="133" spans="1:11" s="255" customFormat="1" ht="12" customHeight="1">
      <c r="A133" s="253"/>
      <c r="B133" s="254"/>
      <c r="C133" s="444" t="s">
        <v>238</v>
      </c>
      <c r="D133" s="162"/>
      <c r="E133" s="445">
        <v>0</v>
      </c>
      <c r="F133" s="446">
        <v>0</v>
      </c>
      <c r="G133" s="447">
        <v>136.2</v>
      </c>
      <c r="H133" s="448">
        <v>136.2</v>
      </c>
      <c r="J133" s="256"/>
      <c r="K133" s="257"/>
    </row>
    <row r="134" spans="1:11" s="255" customFormat="1" ht="12" customHeight="1">
      <c r="A134" s="253"/>
      <c r="B134" s="254"/>
      <c r="C134" s="424" t="s">
        <v>239</v>
      </c>
      <c r="D134" s="162">
        <v>60418516</v>
      </c>
      <c r="E134" s="439">
        <v>0</v>
      </c>
      <c r="F134" s="350">
        <v>0</v>
      </c>
      <c r="G134" s="440">
        <v>136.2</v>
      </c>
      <c r="H134" s="219">
        <v>136.2</v>
      </c>
      <c r="J134" s="256"/>
      <c r="K134" s="257"/>
    </row>
    <row r="135" spans="1:10" ht="10.5" customHeight="1" thickBot="1">
      <c r="A135" s="218"/>
      <c r="B135" s="236"/>
      <c r="C135" s="170"/>
      <c r="D135" s="144"/>
      <c r="E135" s="198"/>
      <c r="F135" s="213"/>
      <c r="G135" s="219"/>
      <c r="H135" s="219"/>
      <c r="J135" s="169"/>
    </row>
    <row r="136" spans="1:8" ht="12" customHeight="1" thickBot="1">
      <c r="A136" s="523" t="s">
        <v>83</v>
      </c>
      <c r="B136" s="524"/>
      <c r="C136" s="525"/>
      <c r="D136" s="311"/>
      <c r="E136" s="312">
        <f>SUM(E102+E106+E118+E124)</f>
        <v>0</v>
      </c>
      <c r="F136" s="313">
        <f>SUM(F102+F106+F110+F118+F124)</f>
        <v>623.35</v>
      </c>
      <c r="G136" s="313">
        <f>SUM(G102+G106+G110+G118+G124)</f>
        <v>469.73999999999995</v>
      </c>
      <c r="H136" s="313">
        <f>SUM(H102+H106+H110+H118+H124)</f>
        <v>1093.0900000000001</v>
      </c>
    </row>
    <row r="137" ht="13.5" thickBot="1"/>
    <row r="138" spans="1:8" ht="13.5" thickBot="1">
      <c r="A138" s="304" t="s">
        <v>84</v>
      </c>
      <c r="B138" s="305"/>
      <c r="C138" s="305"/>
      <c r="D138" s="306"/>
      <c r="E138" s="307">
        <f>SUM(E88+E136)</f>
        <v>0</v>
      </c>
      <c r="F138" s="308">
        <f>SUM(F88+F136)</f>
        <v>2902.1099999999997</v>
      </c>
      <c r="G138" s="309">
        <f>SUM(G88+G136)</f>
        <v>3625.6499999999996</v>
      </c>
      <c r="H138" s="309">
        <f>SUM(H88+H136)</f>
        <v>6527.76</v>
      </c>
    </row>
  </sheetData>
  <mergeCells count="21">
    <mergeCell ref="A136:C136"/>
    <mergeCell ref="G88:G89"/>
    <mergeCell ref="H88:H89"/>
    <mergeCell ref="A98:A100"/>
    <mergeCell ref="B98:B100"/>
    <mergeCell ref="E98:H98"/>
    <mergeCell ref="E99:F99"/>
    <mergeCell ref="G99:G100"/>
    <mergeCell ref="H99:H100"/>
    <mergeCell ref="A42:A87"/>
    <mergeCell ref="A88:C89"/>
    <mergeCell ref="E88:E89"/>
    <mergeCell ref="F88:F89"/>
    <mergeCell ref="G1:H1"/>
    <mergeCell ref="A3:H3"/>
    <mergeCell ref="A8:A10"/>
    <mergeCell ref="B8:B10"/>
    <mergeCell ref="E8:H8"/>
    <mergeCell ref="E9:F9"/>
    <mergeCell ref="G9:G10"/>
    <mergeCell ref="H9:H10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60.75390625" style="0" customWidth="1"/>
    <col min="2" max="2" width="11.75390625" style="0" customWidth="1"/>
    <col min="3" max="3" width="64.75390625" style="0" customWidth="1"/>
  </cols>
  <sheetData>
    <row r="1" spans="3:9" ht="12.75">
      <c r="C1" s="2" t="s">
        <v>248</v>
      </c>
      <c r="F1" s="3"/>
      <c r="I1" s="3"/>
    </row>
    <row r="2" spans="3:9" ht="12.75">
      <c r="C2" s="2" t="s">
        <v>85</v>
      </c>
      <c r="F2" s="3"/>
      <c r="I2" s="3"/>
    </row>
    <row r="3" spans="1:3" ht="15.75">
      <c r="A3" s="495" t="s">
        <v>86</v>
      </c>
      <c r="B3" s="495"/>
      <c r="C3" s="495"/>
    </row>
    <row r="4" ht="13.5" thickBot="1"/>
    <row r="5" spans="1:3" ht="12.75">
      <c r="A5" s="532" t="s">
        <v>87</v>
      </c>
      <c r="B5" s="220" t="s">
        <v>88</v>
      </c>
      <c r="C5" s="534" t="s">
        <v>89</v>
      </c>
    </row>
    <row r="6" spans="1:3" ht="13.5" thickBot="1">
      <c r="A6" s="533"/>
      <c r="B6" s="221" t="s">
        <v>90</v>
      </c>
      <c r="C6" s="535"/>
    </row>
    <row r="7" spans="1:3" ht="12.75">
      <c r="A7" s="222" t="s">
        <v>91</v>
      </c>
      <c r="B7" s="223">
        <f>SUM(B8)</f>
        <v>1604.49</v>
      </c>
      <c r="C7" s="224" t="s">
        <v>12</v>
      </c>
    </row>
    <row r="8" spans="1:3" ht="25.5">
      <c r="A8" s="472" t="s">
        <v>117</v>
      </c>
      <c r="B8" s="473">
        <v>1604.49</v>
      </c>
      <c r="C8" s="474" t="s">
        <v>150</v>
      </c>
    </row>
    <row r="9" spans="1:3" ht="13.5" thickBot="1">
      <c r="A9" s="468"/>
      <c r="B9" s="469"/>
      <c r="C9" s="470"/>
    </row>
    <row r="10" spans="1:3" ht="12.75">
      <c r="A10" s="226" t="s">
        <v>151</v>
      </c>
      <c r="B10" s="475">
        <f>SUM(B11:B13)</f>
        <v>13.200000000000001</v>
      </c>
      <c r="C10" s="476" t="s">
        <v>12</v>
      </c>
    </row>
    <row r="11" spans="1:3" s="1" customFormat="1" ht="12.75">
      <c r="A11" s="472" t="s">
        <v>136</v>
      </c>
      <c r="B11" s="473">
        <v>5</v>
      </c>
      <c r="C11" s="474" t="s">
        <v>152</v>
      </c>
    </row>
    <row r="12" spans="1:3" s="1" customFormat="1" ht="12.75">
      <c r="A12" s="472" t="s">
        <v>154</v>
      </c>
      <c r="B12" s="473">
        <v>7.4</v>
      </c>
      <c r="C12" s="474" t="s">
        <v>153</v>
      </c>
    </row>
    <row r="13" spans="1:3" s="1" customFormat="1" ht="12.75">
      <c r="A13" s="472" t="s">
        <v>155</v>
      </c>
      <c r="B13" s="473">
        <v>0.8</v>
      </c>
      <c r="C13" s="474" t="s">
        <v>156</v>
      </c>
    </row>
    <row r="14" spans="1:3" ht="13.5" thickBot="1">
      <c r="A14" s="472"/>
      <c r="B14" s="473"/>
      <c r="C14" s="477"/>
    </row>
    <row r="15" spans="1:3" ht="12.75">
      <c r="A15" s="226" t="s">
        <v>92</v>
      </c>
      <c r="B15" s="475">
        <f>SUM(B16:B23)</f>
        <v>52.26</v>
      </c>
      <c r="C15" s="227" t="s">
        <v>12</v>
      </c>
    </row>
    <row r="16" spans="1:3" ht="12.75">
      <c r="A16" s="472" t="s">
        <v>118</v>
      </c>
      <c r="B16" s="473">
        <v>8.66</v>
      </c>
      <c r="C16" s="477" t="s">
        <v>157</v>
      </c>
    </row>
    <row r="17" spans="1:3" ht="12.75">
      <c r="A17" s="472" t="s">
        <v>130</v>
      </c>
      <c r="B17" s="473">
        <v>15</v>
      </c>
      <c r="C17" s="477" t="s">
        <v>166</v>
      </c>
    </row>
    <row r="18" spans="1:3" ht="12.75">
      <c r="A18" s="472" t="s">
        <v>16</v>
      </c>
      <c r="B18" s="473">
        <v>7</v>
      </c>
      <c r="C18" s="477" t="s">
        <v>167</v>
      </c>
    </row>
    <row r="19" spans="1:3" ht="12.75">
      <c r="A19" s="472" t="s">
        <v>131</v>
      </c>
      <c r="B19" s="473">
        <v>7.7</v>
      </c>
      <c r="C19" s="478" t="s">
        <v>158</v>
      </c>
    </row>
    <row r="20" spans="1:3" ht="12.75">
      <c r="A20" s="472" t="s">
        <v>132</v>
      </c>
      <c r="B20" s="473">
        <v>7.43</v>
      </c>
      <c r="C20" s="478" t="s">
        <v>157</v>
      </c>
    </row>
    <row r="21" spans="1:3" ht="12.75">
      <c r="A21" s="472" t="s">
        <v>113</v>
      </c>
      <c r="B21" s="473">
        <v>2.17</v>
      </c>
      <c r="C21" s="477" t="s">
        <v>166</v>
      </c>
    </row>
    <row r="22" spans="1:3" ht="12.75">
      <c r="A22" s="472" t="s">
        <v>159</v>
      </c>
      <c r="B22" s="473">
        <v>4.3</v>
      </c>
      <c r="C22" s="477" t="s">
        <v>157</v>
      </c>
    </row>
    <row r="23" spans="1:3" ht="13.5" thickBot="1">
      <c r="A23" s="472"/>
      <c r="B23" s="473"/>
      <c r="C23" s="477"/>
    </row>
    <row r="24" spans="1:5" ht="12.75">
      <c r="A24" s="226" t="s">
        <v>93</v>
      </c>
      <c r="B24" s="479">
        <f>SUM(B25:B32)</f>
        <v>143.84</v>
      </c>
      <c r="C24" s="227" t="s">
        <v>12</v>
      </c>
      <c r="E24" s="156"/>
    </row>
    <row r="25" spans="1:5" ht="12.75">
      <c r="A25" s="480" t="s">
        <v>160</v>
      </c>
      <c r="B25" s="481">
        <v>11.07</v>
      </c>
      <c r="C25" s="482" t="s">
        <v>161</v>
      </c>
      <c r="E25" s="156"/>
    </row>
    <row r="26" spans="1:5" ht="12.75">
      <c r="A26" s="480" t="s">
        <v>143</v>
      </c>
      <c r="B26" s="481">
        <v>1.51</v>
      </c>
      <c r="C26" s="477" t="s">
        <v>161</v>
      </c>
      <c r="E26" s="156"/>
    </row>
    <row r="27" spans="1:3" ht="12.75">
      <c r="A27" s="472" t="s">
        <v>20</v>
      </c>
      <c r="B27" s="473"/>
      <c r="C27" s="477" t="s">
        <v>119</v>
      </c>
    </row>
    <row r="28" spans="1:3" ht="12.75">
      <c r="A28" s="472" t="s">
        <v>21</v>
      </c>
      <c r="B28" s="473">
        <v>15.17</v>
      </c>
      <c r="C28" s="477" t="s">
        <v>162</v>
      </c>
    </row>
    <row r="29" spans="1:3" ht="12.75">
      <c r="A29" s="472" t="s">
        <v>124</v>
      </c>
      <c r="B29" s="473">
        <v>38.26</v>
      </c>
      <c r="C29" s="477" t="s">
        <v>163</v>
      </c>
    </row>
    <row r="30" spans="1:3" ht="12.75">
      <c r="A30" s="483" t="s">
        <v>120</v>
      </c>
      <c r="B30" s="484">
        <v>70.43</v>
      </c>
      <c r="C30" s="474" t="s">
        <v>121</v>
      </c>
    </row>
    <row r="31" spans="1:3" ht="12.75">
      <c r="A31" s="483" t="s">
        <v>164</v>
      </c>
      <c r="B31" s="484">
        <v>7.4</v>
      </c>
      <c r="C31" s="474" t="s">
        <v>165</v>
      </c>
    </row>
    <row r="32" spans="1:3" ht="13.5" thickBot="1">
      <c r="A32" s="485"/>
      <c r="B32" s="486"/>
      <c r="C32" s="487"/>
    </row>
    <row r="33" spans="1:3" ht="13.5" thickBot="1">
      <c r="A33" s="222" t="s">
        <v>94</v>
      </c>
      <c r="B33" s="475">
        <f>SUM(B34:B69)</f>
        <v>1811.86</v>
      </c>
      <c r="C33" s="224" t="s">
        <v>12</v>
      </c>
    </row>
    <row r="34" spans="1:3" s="1" customFormat="1" ht="13.5" customHeight="1">
      <c r="A34" s="360" t="s">
        <v>168</v>
      </c>
      <c r="B34" s="361">
        <v>11.74</v>
      </c>
      <c r="C34" s="362" t="s">
        <v>169</v>
      </c>
    </row>
    <row r="35" spans="1:3" s="1" customFormat="1" ht="12.75" customHeight="1">
      <c r="A35" s="363" t="s">
        <v>26</v>
      </c>
      <c r="B35" s="228">
        <v>0.2</v>
      </c>
      <c r="C35" s="364" t="s">
        <v>169</v>
      </c>
    </row>
    <row r="36" spans="1:3" s="1" customFormat="1" ht="14.25" customHeight="1">
      <c r="A36" s="365" t="s">
        <v>170</v>
      </c>
      <c r="B36" s="228">
        <v>2.4</v>
      </c>
      <c r="C36" s="366" t="s">
        <v>171</v>
      </c>
    </row>
    <row r="37" spans="1:3" s="1" customFormat="1" ht="12" customHeight="1">
      <c r="A37" s="365" t="s">
        <v>172</v>
      </c>
      <c r="B37" s="228">
        <v>5.99</v>
      </c>
      <c r="C37" s="367" t="s">
        <v>173</v>
      </c>
    </row>
    <row r="38" spans="1:3" s="1" customFormat="1" ht="14.25" customHeight="1">
      <c r="A38" s="363" t="s">
        <v>174</v>
      </c>
      <c r="B38" s="228">
        <v>5.97</v>
      </c>
      <c r="C38" s="368" t="s">
        <v>175</v>
      </c>
    </row>
    <row r="39" spans="1:3" s="1" customFormat="1" ht="14.25" customHeight="1">
      <c r="A39" s="369" t="s">
        <v>176</v>
      </c>
      <c r="B39" s="228">
        <v>0.1</v>
      </c>
      <c r="C39" s="364" t="s">
        <v>169</v>
      </c>
    </row>
    <row r="40" spans="1:3" s="1" customFormat="1" ht="14.25" customHeight="1">
      <c r="A40" s="363" t="s">
        <v>177</v>
      </c>
      <c r="B40" s="228">
        <v>15.56</v>
      </c>
      <c r="C40" s="370" t="s">
        <v>178</v>
      </c>
    </row>
    <row r="41" spans="1:3" s="1" customFormat="1" ht="13.5" customHeight="1">
      <c r="A41" s="371" t="s">
        <v>179</v>
      </c>
      <c r="B41" s="372">
        <v>0.99</v>
      </c>
      <c r="C41" s="373" t="s">
        <v>180</v>
      </c>
    </row>
    <row r="42" spans="1:3" s="1" customFormat="1" ht="12" customHeight="1">
      <c r="A42" s="374" t="s">
        <v>181</v>
      </c>
      <c r="B42" s="225">
        <v>10.12</v>
      </c>
      <c r="C42" s="370" t="s">
        <v>182</v>
      </c>
    </row>
    <row r="43" spans="1:3" s="1" customFormat="1" ht="11.25" customHeight="1">
      <c r="A43" s="363" t="s">
        <v>183</v>
      </c>
      <c r="B43" s="228">
        <v>14.05</v>
      </c>
      <c r="C43" s="370" t="s">
        <v>100</v>
      </c>
    </row>
    <row r="44" spans="1:3" s="1" customFormat="1" ht="11.25" customHeight="1">
      <c r="A44" s="363" t="s">
        <v>184</v>
      </c>
      <c r="B44" s="228">
        <v>4.31</v>
      </c>
      <c r="C44" s="370" t="s">
        <v>185</v>
      </c>
    </row>
    <row r="45" spans="1:3" s="1" customFormat="1" ht="11.25" customHeight="1">
      <c r="A45" s="363" t="s">
        <v>186</v>
      </c>
      <c r="B45" s="228">
        <v>81.46</v>
      </c>
      <c r="C45" s="367" t="s">
        <v>187</v>
      </c>
    </row>
    <row r="46" spans="1:3" s="1" customFormat="1" ht="11.25" customHeight="1">
      <c r="A46" s="363" t="s">
        <v>188</v>
      </c>
      <c r="B46" s="228">
        <v>5.8</v>
      </c>
      <c r="C46" s="370" t="s">
        <v>100</v>
      </c>
    </row>
    <row r="47" spans="1:3" s="1" customFormat="1" ht="11.25" customHeight="1">
      <c r="A47" s="375" t="s">
        <v>189</v>
      </c>
      <c r="B47" s="228">
        <v>116.52</v>
      </c>
      <c r="C47" s="370" t="s">
        <v>190</v>
      </c>
    </row>
    <row r="48" spans="1:3" s="1" customFormat="1" ht="11.25" customHeight="1">
      <c r="A48" s="374" t="s">
        <v>39</v>
      </c>
      <c r="B48" s="228">
        <v>21.29</v>
      </c>
      <c r="C48" s="370" t="s">
        <v>191</v>
      </c>
    </row>
    <row r="49" spans="1:3" s="1" customFormat="1" ht="11.25" customHeight="1">
      <c r="A49" s="363" t="s">
        <v>192</v>
      </c>
      <c r="B49" s="228">
        <v>499.39</v>
      </c>
      <c r="C49" s="370" t="s">
        <v>193</v>
      </c>
    </row>
    <row r="50" spans="1:3" s="1" customFormat="1" ht="11.25" customHeight="1">
      <c r="A50" s="363" t="s">
        <v>194</v>
      </c>
      <c r="B50" s="228">
        <v>11.89</v>
      </c>
      <c r="C50" s="370" t="s">
        <v>182</v>
      </c>
    </row>
    <row r="51" spans="1:3" s="1" customFormat="1" ht="11.25" customHeight="1">
      <c r="A51" s="363" t="s">
        <v>195</v>
      </c>
      <c r="B51" s="228">
        <v>34.18</v>
      </c>
      <c r="C51" s="376" t="s">
        <v>196</v>
      </c>
    </row>
    <row r="52" spans="1:3" s="1" customFormat="1" ht="11.25" customHeight="1">
      <c r="A52" s="371" t="s">
        <v>197</v>
      </c>
      <c r="B52" s="377">
        <v>4.3</v>
      </c>
      <c r="C52" s="367" t="s">
        <v>102</v>
      </c>
    </row>
    <row r="53" spans="1:3" s="1" customFormat="1" ht="11.25" customHeight="1">
      <c r="A53" s="374" t="s">
        <v>198</v>
      </c>
      <c r="B53" s="225">
        <v>112.1</v>
      </c>
      <c r="C53" s="370" t="s">
        <v>199</v>
      </c>
    </row>
    <row r="54" spans="1:3" s="1" customFormat="1" ht="11.25" customHeight="1">
      <c r="A54" s="374" t="s">
        <v>200</v>
      </c>
      <c r="B54" s="228">
        <v>0.38</v>
      </c>
      <c r="C54" s="364" t="s">
        <v>201</v>
      </c>
    </row>
    <row r="55" spans="1:3" s="1" customFormat="1" ht="11.25" customHeight="1">
      <c r="A55" s="365" t="s">
        <v>202</v>
      </c>
      <c r="B55" s="228">
        <v>6</v>
      </c>
      <c r="C55" s="364" t="s">
        <v>203</v>
      </c>
    </row>
    <row r="56" spans="1:3" s="1" customFormat="1" ht="12.75" customHeight="1">
      <c r="A56" s="378" t="s">
        <v>204</v>
      </c>
      <c r="B56" s="228">
        <v>416.1</v>
      </c>
      <c r="C56" s="379" t="s">
        <v>205</v>
      </c>
    </row>
    <row r="57" spans="1:3" s="1" customFormat="1" ht="13.5" customHeight="1">
      <c r="A57" s="380" t="s">
        <v>206</v>
      </c>
      <c r="B57" s="228">
        <v>9</v>
      </c>
      <c r="C57" s="381" t="s">
        <v>207</v>
      </c>
    </row>
    <row r="58" spans="1:3" s="1" customFormat="1" ht="12.75">
      <c r="A58" s="378" t="s">
        <v>208</v>
      </c>
      <c r="B58" s="228">
        <v>9.4</v>
      </c>
      <c r="C58" s="364" t="s">
        <v>169</v>
      </c>
    </row>
    <row r="59" spans="1:3" s="1" customFormat="1" ht="12.75">
      <c r="A59" s="365" t="s">
        <v>209</v>
      </c>
      <c r="B59" s="228">
        <v>18.46</v>
      </c>
      <c r="C59" s="364" t="s">
        <v>210</v>
      </c>
    </row>
    <row r="60" spans="1:3" s="1" customFormat="1" ht="12.75">
      <c r="A60" s="378" t="s">
        <v>211</v>
      </c>
      <c r="B60" s="228">
        <v>13.2</v>
      </c>
      <c r="C60" s="370" t="s">
        <v>212</v>
      </c>
    </row>
    <row r="61" spans="1:3" s="1" customFormat="1" ht="12.75">
      <c r="A61" s="378" t="s">
        <v>213</v>
      </c>
      <c r="B61" s="228">
        <v>36.28</v>
      </c>
      <c r="C61" s="370" t="s">
        <v>101</v>
      </c>
    </row>
    <row r="62" spans="1:3" s="1" customFormat="1" ht="12.75">
      <c r="A62" s="378" t="s">
        <v>214</v>
      </c>
      <c r="B62" s="228">
        <v>61.33</v>
      </c>
      <c r="C62" s="382" t="s">
        <v>215</v>
      </c>
    </row>
    <row r="63" spans="1:3" s="1" customFormat="1" ht="12.75">
      <c r="A63" s="374" t="s">
        <v>45</v>
      </c>
      <c r="B63" s="228">
        <v>28.53</v>
      </c>
      <c r="C63" s="370" t="s">
        <v>103</v>
      </c>
    </row>
    <row r="64" spans="1:3" ht="12.75">
      <c r="A64" s="374" t="s">
        <v>216</v>
      </c>
      <c r="B64" s="228">
        <v>13.3</v>
      </c>
      <c r="C64" s="367" t="s">
        <v>217</v>
      </c>
    </row>
    <row r="65" spans="1:3" s="1" customFormat="1" ht="12.75">
      <c r="A65" s="374" t="s">
        <v>218</v>
      </c>
      <c r="B65" s="228">
        <v>18.03</v>
      </c>
      <c r="C65" s="364" t="s">
        <v>219</v>
      </c>
    </row>
    <row r="66" spans="1:3" s="1" customFormat="1" ht="12.75">
      <c r="A66" s="378" t="s">
        <v>220</v>
      </c>
      <c r="B66" s="225">
        <v>5</v>
      </c>
      <c r="C66" s="379" t="s">
        <v>221</v>
      </c>
    </row>
    <row r="67" spans="1:3" s="1" customFormat="1" ht="12.75">
      <c r="A67" s="378" t="s">
        <v>222</v>
      </c>
      <c r="B67" s="225">
        <v>136.2</v>
      </c>
      <c r="C67" s="370" t="s">
        <v>226</v>
      </c>
    </row>
    <row r="68" spans="1:3" s="1" customFormat="1" ht="12.75">
      <c r="A68" s="378" t="s">
        <v>223</v>
      </c>
      <c r="B68" s="225">
        <v>82</v>
      </c>
      <c r="C68" s="364" t="s">
        <v>224</v>
      </c>
    </row>
    <row r="69" spans="1:3" s="1" customFormat="1" ht="13.5" thickBot="1">
      <c r="A69" s="383" t="s">
        <v>225</v>
      </c>
      <c r="B69" s="384">
        <v>0.29</v>
      </c>
      <c r="C69" s="385" t="s">
        <v>180</v>
      </c>
    </row>
    <row r="70" spans="1:3" ht="13.5" thickBot="1">
      <c r="A70" s="229" t="s">
        <v>96</v>
      </c>
      <c r="B70" s="230">
        <f>SUM(B7+B10+B15+B24+B33)</f>
        <v>3625.6499999999996</v>
      </c>
      <c r="C70" s="231" t="s">
        <v>12</v>
      </c>
    </row>
  </sheetData>
  <mergeCells count="3">
    <mergeCell ref="A3:C3"/>
    <mergeCell ref="A5:A6"/>
    <mergeCell ref="C5:C6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chrastova</cp:lastModifiedBy>
  <cp:lastPrinted>2007-12-05T14:23:55Z</cp:lastPrinted>
  <dcterms:created xsi:type="dcterms:W3CDTF">2007-07-12T08:19:05Z</dcterms:created>
  <dcterms:modified xsi:type="dcterms:W3CDTF">2007-12-06T09:41:11Z</dcterms:modified>
  <cp:category/>
  <cp:version/>
  <cp:contentType/>
  <cp:contentStatus/>
</cp:coreProperties>
</file>