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8805" activeTab="0"/>
  </bookViews>
  <sheets>
    <sheet name="RK-35-2007-43, př. 3b" sheetId="1" r:id="rId1"/>
    <sheet name="řešení" sheetId="2" r:id="rId2"/>
    <sheet name="investice" sheetId="3" r:id="rId3"/>
  </sheets>
  <definedNames/>
  <calcPr fullCalcOnLoad="1"/>
</workbook>
</file>

<file path=xl/sharedStrings.xml><?xml version="1.0" encoding="utf-8"?>
<sst xmlns="http://schemas.openxmlformats.org/spreadsheetml/2006/main" count="140" uniqueCount="123">
  <si>
    <t>Doba splácení v letech</t>
  </si>
  <si>
    <t>Celkem</t>
  </si>
  <si>
    <t>Roční zdroje nemocnice</t>
  </si>
  <si>
    <t>v tis.Kč</t>
  </si>
  <si>
    <t>nájemné - převedené dotace ze zaplaceného nájemného</t>
  </si>
  <si>
    <t xml:space="preserve">kapitálové výdaje - poskytnutá dotace </t>
  </si>
  <si>
    <t>celkem</t>
  </si>
  <si>
    <t>Hodnota projektu bez zdrojů ROP a spoluúčasti státu</t>
  </si>
  <si>
    <t>Půjčka EIB</t>
  </si>
  <si>
    <t>Kraj 7.5% spoluúčast</t>
  </si>
  <si>
    <t>Zdroje nemocnice</t>
  </si>
  <si>
    <t>Výpočet splácení z kapitálových výdajů</t>
  </si>
  <si>
    <t>Havlíčkův Brod</t>
  </si>
  <si>
    <t>Zůstatek  (celkem ke splácení)</t>
  </si>
  <si>
    <t>Splátka za rok</t>
  </si>
  <si>
    <t>Celkem za rok</t>
  </si>
  <si>
    <t>Podíl nemocnice a kraje na hodnotě projektu</t>
  </si>
  <si>
    <t xml:space="preserve">Roční zátěž pro nemocnici při splácení </t>
  </si>
  <si>
    <t>Zdroj hrazení - kapitálové výdaje</t>
  </si>
  <si>
    <t>Splátka</t>
  </si>
  <si>
    <t xml:space="preserve">Úroky </t>
  </si>
  <si>
    <t>Půjčka EIB - úvěr</t>
  </si>
  <si>
    <t>Úrok</t>
  </si>
  <si>
    <t>Úrok v %</t>
  </si>
  <si>
    <t>Struktura nákladů (tis.Kč)</t>
  </si>
  <si>
    <t>50 spotřebované nákupy</t>
  </si>
  <si>
    <t>51 služby</t>
  </si>
  <si>
    <t>52 osobní náklady</t>
  </si>
  <si>
    <t>53 daně a poplatky</t>
  </si>
  <si>
    <t>54 ostatní náklady</t>
  </si>
  <si>
    <t>55 odpisy, prodaný majetek, rezervy a opravné položky</t>
  </si>
  <si>
    <t>59 daň z příjmů</t>
  </si>
  <si>
    <t>Náklady celkem</t>
  </si>
  <si>
    <t>Struktura výnosů (tis.Kč)</t>
  </si>
  <si>
    <t>60 tržby za vlastní výkony a zboží</t>
  </si>
  <si>
    <t>62 aktivace</t>
  </si>
  <si>
    <t>64 ostatní výnosy</t>
  </si>
  <si>
    <t>69 provozní dotace</t>
  </si>
  <si>
    <t>Výnosy celkem</t>
  </si>
  <si>
    <t>Hlavní činnost</t>
  </si>
  <si>
    <t>Hospodářská činnost</t>
  </si>
  <si>
    <t>Hospodářský výsledek celkem</t>
  </si>
  <si>
    <t>Podíl typů dotace na  nájemném</t>
  </si>
  <si>
    <t>movitý majetek</t>
  </si>
  <si>
    <t>nemovitý majetek</t>
  </si>
  <si>
    <t>celkem investice</t>
  </si>
  <si>
    <t xml:space="preserve">investice -nemovitý </t>
  </si>
  <si>
    <t xml:space="preserve">investice -movitý </t>
  </si>
  <si>
    <t>provozní dotace</t>
  </si>
  <si>
    <t>Slabé stránky:</t>
  </si>
  <si>
    <t>nemocnici zůstávají zdroje (varianta 1)</t>
  </si>
  <si>
    <t>úroku, úvěru a spoluúčasti (K+N) - varianta 1</t>
  </si>
  <si>
    <t>úvěru a spoluúčasti (K+N) - varianta 2</t>
  </si>
  <si>
    <t>Interní pavilon v Nemocnici Havlíčkův Brod</t>
  </si>
  <si>
    <t>Investiční akce pro rok 2008 - 2013</t>
  </si>
  <si>
    <t>Diagnostická  a léčebná zdravotnická technika</t>
  </si>
  <si>
    <t>Níže uvedena specifikace 2008 - 2010.  V letech 2011 - 2013 blíže nespecifikovaná technika v hodnotě 51 mil. Kč</t>
  </si>
  <si>
    <t xml:space="preserve"> - C rameno</t>
  </si>
  <si>
    <t xml:space="preserve"> </t>
  </si>
  <si>
    <t xml:space="preserve"> - terapeutický RTG ozařovač </t>
  </si>
  <si>
    <t>nenádorové indikace</t>
  </si>
  <si>
    <t xml:space="preserve"> - obměna angiolinky </t>
  </si>
  <si>
    <t xml:space="preserve">I. etapa financování </t>
  </si>
  <si>
    <t xml:space="preserve"> - RTG lampa </t>
  </si>
  <si>
    <t>CT</t>
  </si>
  <si>
    <t xml:space="preserve"> - RTG přístroje</t>
  </si>
  <si>
    <t>II. etapa obměny angiolinky, RTG multif. stěna - obměna</t>
  </si>
  <si>
    <t xml:space="preserve"> - Lithotryptor </t>
  </si>
  <si>
    <t>obměna urologie</t>
  </si>
  <si>
    <t>Magnetická rezonance</t>
  </si>
  <si>
    <t>RDG - diagnostická metoda založena na absorbci elektromagnetického záření</t>
  </si>
  <si>
    <t xml:space="preserve">Vybavení oddělení nukleární medicíny, RDG </t>
  </si>
  <si>
    <t>Technické vybavení operačních sálů a sterilizace</t>
  </si>
  <si>
    <t>Níže uvedena specifikace pro 2008.  V letech 2009 - 2013 blíže nespecifikovaná technika v hodnotě 16,1 mil. Kč</t>
  </si>
  <si>
    <t xml:space="preserve"> - laparoskopická věž</t>
  </si>
  <si>
    <t xml:space="preserve"> - endoskopické vybavení</t>
  </si>
  <si>
    <t xml:space="preserve"> - operační stůl</t>
  </si>
  <si>
    <t xml:space="preserve"> - myčka nástrojů</t>
  </si>
  <si>
    <t xml:space="preserve"> - sterilizátor</t>
  </si>
  <si>
    <t>Vybavení ARO a JIP</t>
  </si>
  <si>
    <t>Plánováno 2008 - 2013</t>
  </si>
  <si>
    <t>Ostatní zdravotnická technika</t>
  </si>
  <si>
    <t>Rekonstrukce NIS, Informační technologie, SW a HW</t>
  </si>
  <si>
    <t>Vzdělávání zaměstnanců</t>
  </si>
  <si>
    <t>Laboratorní technika</t>
  </si>
  <si>
    <t>Obměna plánována 2010 - 2013</t>
  </si>
  <si>
    <t>Obnova teplovodního kotle</t>
  </si>
  <si>
    <t>Výměna záložního zdroje el. energie</t>
  </si>
  <si>
    <t>Rekonstrukce rozvodny nízkého napětí</t>
  </si>
  <si>
    <t>Oprava heliportu</t>
  </si>
  <si>
    <t xml:space="preserve">Rekonstrukce EPS </t>
  </si>
  <si>
    <t>Oprava komunikací v areálu nemocnice</t>
  </si>
  <si>
    <t>Rozšíření parkoviště v areálu nemocnice</t>
  </si>
  <si>
    <t>Parkovací systém v areálu nemocnice</t>
  </si>
  <si>
    <t>Dopravní a manipulační technika</t>
  </si>
  <si>
    <t>Obnova plánována 2008 - 2013</t>
  </si>
  <si>
    <t>Inkubárory</t>
  </si>
  <si>
    <t>Sterilizátory - malé</t>
  </si>
  <si>
    <t>Realizace III. etapy úprav dle Energetického auditu</t>
  </si>
  <si>
    <t>Stavební oprava budovy kotelny</t>
  </si>
  <si>
    <t>Rekonstrukce vstupní trafostanice</t>
  </si>
  <si>
    <t>Rekonstrukce centrálního parkoviště</t>
  </si>
  <si>
    <t>Rekonstrukce druhého náhradního zdroje el. energie</t>
  </si>
  <si>
    <t>Rekonstrukce klimatizačních jednotek</t>
  </si>
  <si>
    <t>Plánováno 2010 - 2013</t>
  </si>
  <si>
    <t>Obnova technologie stravovacího provozu</t>
  </si>
  <si>
    <t>Obnova výtahů</t>
  </si>
  <si>
    <t>Rekonstrukce energetických celků</t>
  </si>
  <si>
    <t xml:space="preserve">Stavební úpravy budov  </t>
  </si>
  <si>
    <t>Obnova technologie prádelny</t>
  </si>
  <si>
    <t>Plánováno 2012 - 2013</t>
  </si>
  <si>
    <r>
      <t xml:space="preserve">Celkem investiční akce 2008 - 2013 </t>
    </r>
    <r>
      <rPr>
        <sz val="8"/>
        <rFont val="Arial"/>
        <family val="2"/>
      </rPr>
      <t>(bez zahájení rekonstrukce budovy interny v roce 2007 ve výši 18 mil. Kč)</t>
    </r>
  </si>
  <si>
    <t>bez vazby na zdroje</t>
  </si>
  <si>
    <t>s vazbou na zdroje</t>
  </si>
  <si>
    <t>sníženo</t>
  </si>
  <si>
    <t>65 tržby z prodeje majetku, rezervy a opravné položky</t>
  </si>
  <si>
    <t>Struktura hospodářského výsledku</t>
  </si>
  <si>
    <t>Vyčíslení nájemného 2004 - 2007 (2007 plán)</t>
  </si>
  <si>
    <t>průměrná roční zátěž</t>
  </si>
  <si>
    <t>varianta 1</t>
  </si>
  <si>
    <t>varianta 2</t>
  </si>
  <si>
    <t>Počet stran: 3</t>
  </si>
  <si>
    <t>RK-35-2007-43, př. 3b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</si>
</sst>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.0"/>
    <numFmt numFmtId="166" formatCode="0.0%"/>
    <numFmt numFmtId="167" formatCode="[$-1010409]###\ ###\ ##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_K_č"/>
    <numFmt numFmtId="172" formatCode="#,##0_ ;\-#,##0\ "/>
  </numFmts>
  <fonts count="16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b/>
      <sz val="12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Alignment="1">
      <alignment/>
    </xf>
    <xf numFmtId="0" fontId="2" fillId="0" borderId="1" xfId="0" applyBorder="1" applyAlignment="1">
      <alignment horizontal="center"/>
    </xf>
    <xf numFmtId="3" fontId="2" fillId="0" borderId="2" xfId="0" applyNumberFormat="1" applyBorder="1" applyAlignment="1">
      <alignment horizontal="center"/>
    </xf>
    <xf numFmtId="3" fontId="2" fillId="0" borderId="3" xfId="0" applyNumberFormat="1" applyBorder="1" applyAlignment="1">
      <alignment/>
    </xf>
    <xf numFmtId="0" fontId="2" fillId="0" borderId="4" xfId="0" applyBorder="1" applyAlignment="1">
      <alignment horizontal="center"/>
    </xf>
    <xf numFmtId="3" fontId="2" fillId="0" borderId="5" xfId="0" applyNumberFormat="1" applyBorder="1" applyAlignment="1">
      <alignment horizontal="center"/>
    </xf>
    <xf numFmtId="0" fontId="1" fillId="2" borderId="6" xfId="0" applyFont="1" applyFill="1" applyBorder="1" applyAlignment="1">
      <alignment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2" fillId="0" borderId="9" xfId="0" applyBorder="1" applyAlignment="1">
      <alignment/>
    </xf>
    <xf numFmtId="0" fontId="2" fillId="0" borderId="10" xfId="0" applyBorder="1" applyAlignment="1">
      <alignment/>
    </xf>
    <xf numFmtId="0" fontId="2" fillId="0" borderId="11" xfId="0" applyBorder="1" applyAlignment="1">
      <alignment/>
    </xf>
    <xf numFmtId="0" fontId="2" fillId="0" borderId="0" xfId="0" applyBorder="1" applyAlignment="1">
      <alignment/>
    </xf>
    <xf numFmtId="0" fontId="2" fillId="2" borderId="12" xfId="0" applyFill="1" applyBorder="1" applyAlignment="1">
      <alignment/>
    </xf>
    <xf numFmtId="0" fontId="2" fillId="2" borderId="13" xfId="0" applyFill="1" applyBorder="1" applyAlignment="1">
      <alignment/>
    </xf>
    <xf numFmtId="3" fontId="2" fillId="0" borderId="3" xfId="0" applyNumberFormat="1" applyBorder="1" applyAlignment="1">
      <alignment horizontal="right"/>
    </xf>
    <xf numFmtId="0" fontId="2" fillId="0" borderId="14" xfId="0" applyBorder="1" applyAlignment="1">
      <alignment horizont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15" xfId="0" applyNumberFormat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0" fontId="2" fillId="0" borderId="2" xfId="0" applyNumberFormat="1" applyBorder="1" applyAlignment="1">
      <alignment horizontal="center"/>
    </xf>
    <xf numFmtId="10" fontId="2" fillId="0" borderId="5" xfId="0" applyNumberFormat="1" applyBorder="1" applyAlignment="1">
      <alignment horizontal="center"/>
    </xf>
    <xf numFmtId="0" fontId="2" fillId="0" borderId="20" xfId="0" applyBorder="1" applyAlignment="1">
      <alignment/>
    </xf>
    <xf numFmtId="0" fontId="2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2" fontId="10" fillId="2" borderId="25" xfId="0" applyNumberFormat="1" applyFont="1" applyFill="1" applyBorder="1" applyAlignment="1">
      <alignment horizontal="center" vertical="center" wrapText="1"/>
    </xf>
    <xf numFmtId="2" fontId="10" fillId="2" borderId="26" xfId="0" applyNumberFormat="1" applyFont="1" applyFill="1" applyBorder="1" applyAlignment="1">
      <alignment horizontal="center" vertical="center" wrapText="1"/>
    </xf>
    <xf numFmtId="10" fontId="12" fillId="2" borderId="25" xfId="0" applyNumberFormat="1" applyFont="1" applyFill="1" applyBorder="1" applyAlignment="1">
      <alignment horizontal="center" vertical="center" wrapText="1"/>
    </xf>
    <xf numFmtId="10" fontId="12" fillId="2" borderId="26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10" fontId="10" fillId="3" borderId="2" xfId="0" applyNumberFormat="1" applyFont="1" applyFill="1" applyBorder="1" applyAlignment="1">
      <alignment horizontal="center" vertical="center"/>
    </xf>
    <xf numFmtId="10" fontId="10" fillId="3" borderId="3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10" fontId="10" fillId="3" borderId="4" xfId="0" applyNumberFormat="1" applyFont="1" applyFill="1" applyBorder="1" applyAlignment="1">
      <alignment horizontal="center" vertical="center"/>
    </xf>
    <xf numFmtId="10" fontId="10" fillId="3" borderId="5" xfId="0" applyNumberFormat="1" applyFont="1" applyFill="1" applyBorder="1" applyAlignment="1">
      <alignment horizontal="center" vertical="center"/>
    </xf>
    <xf numFmtId="10" fontId="10" fillId="3" borderId="24" xfId="0" applyNumberFormat="1" applyFont="1" applyFill="1" applyBorder="1" applyAlignment="1">
      <alignment horizontal="center" vertical="center"/>
    </xf>
    <xf numFmtId="10" fontId="10" fillId="0" borderId="5" xfId="0" applyNumberFormat="1" applyFont="1" applyFill="1" applyBorder="1" applyAlignment="1">
      <alignment horizontal="center" vertical="center"/>
    </xf>
    <xf numFmtId="3" fontId="10" fillId="3" borderId="25" xfId="0" applyNumberFormat="1" applyFont="1" applyFill="1" applyBorder="1" applyAlignment="1">
      <alignment horizontal="center" vertical="center"/>
    </xf>
    <xf numFmtId="3" fontId="10" fillId="3" borderId="26" xfId="0" applyNumberFormat="1" applyFont="1" applyFill="1" applyBorder="1" applyAlignment="1">
      <alignment horizontal="center" vertical="center"/>
    </xf>
    <xf numFmtId="10" fontId="10" fillId="3" borderId="25" xfId="0" applyNumberFormat="1" applyFont="1" applyFill="1" applyBorder="1" applyAlignment="1">
      <alignment horizontal="center" vertical="center"/>
    </xf>
    <xf numFmtId="10" fontId="10" fillId="3" borderId="26" xfId="0" applyNumberFormat="1" applyFont="1" applyFill="1" applyBorder="1" applyAlignment="1">
      <alignment horizontal="center" vertical="center"/>
    </xf>
    <xf numFmtId="10" fontId="10" fillId="3" borderId="27" xfId="0" applyNumberFormat="1" applyFont="1" applyFill="1" applyBorder="1" applyAlignment="1">
      <alignment horizontal="center" vertical="center"/>
    </xf>
    <xf numFmtId="0" fontId="0" fillId="0" borderId="0" xfId="20">
      <alignment/>
      <protection/>
    </xf>
    <xf numFmtId="0" fontId="8" fillId="3" borderId="0" xfId="20" applyFont="1" applyFill="1" applyBorder="1" applyAlignment="1">
      <alignment horizontal="center" wrapText="1"/>
      <protection/>
    </xf>
    <xf numFmtId="0" fontId="8" fillId="3" borderId="0" xfId="20" applyFont="1" applyFill="1" applyBorder="1" applyAlignment="1">
      <alignment wrapText="1"/>
      <protection/>
    </xf>
    <xf numFmtId="3" fontId="8" fillId="3" borderId="0" xfId="20" applyNumberFormat="1" applyFont="1" applyFill="1" applyBorder="1" applyAlignment="1">
      <alignment horizontal="center" wrapText="1"/>
      <protection/>
    </xf>
    <xf numFmtId="0" fontId="9" fillId="2" borderId="28" xfId="20" applyFont="1" applyFill="1" applyBorder="1" applyAlignment="1">
      <alignment horizontal="center" vertical="center"/>
      <protection/>
    </xf>
    <xf numFmtId="0" fontId="11" fillId="2" borderId="23" xfId="20" applyFont="1" applyFill="1" applyBorder="1" applyAlignment="1">
      <alignment vertical="center" wrapText="1"/>
      <protection/>
    </xf>
    <xf numFmtId="0" fontId="0" fillId="0" borderId="0" xfId="20" applyAlignment="1">
      <alignment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9" fillId="2" borderId="29" xfId="20" applyFont="1" applyFill="1" applyBorder="1" applyAlignment="1">
      <alignment vertical="center" wrapText="1"/>
      <protection/>
    </xf>
    <xf numFmtId="0" fontId="11" fillId="2" borderId="21" xfId="20" applyFont="1" applyFill="1" applyBorder="1" applyAlignment="1">
      <alignment vertical="center" wrapText="1"/>
      <protection/>
    </xf>
    <xf numFmtId="3" fontId="9" fillId="2" borderId="15" xfId="20" applyNumberFormat="1" applyFont="1" applyFill="1" applyBorder="1" applyAlignment="1">
      <alignment horizontal="right" vertical="center"/>
      <protection/>
    </xf>
    <xf numFmtId="3" fontId="9" fillId="2" borderId="3" xfId="20" applyNumberFormat="1" applyFont="1" applyFill="1" applyBorder="1" applyAlignment="1">
      <alignment horizontal="right" vertical="center"/>
      <protection/>
    </xf>
    <xf numFmtId="0" fontId="9" fillId="0" borderId="29" xfId="20" applyFont="1" applyBorder="1" applyAlignment="1">
      <alignment vertical="center" wrapText="1"/>
      <protection/>
    </xf>
    <xf numFmtId="0" fontId="9" fillId="0" borderId="21" xfId="20" applyFont="1" applyBorder="1" applyAlignment="1">
      <alignment vertical="center"/>
      <protection/>
    </xf>
    <xf numFmtId="0" fontId="9" fillId="0" borderId="30" xfId="20" applyFont="1" applyBorder="1" applyAlignment="1">
      <alignment horizontal="center" vertical="center"/>
      <protection/>
    </xf>
    <xf numFmtId="0" fontId="11" fillId="0" borderId="21" xfId="20" applyFont="1" applyBorder="1" applyAlignment="1">
      <alignment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3" fontId="9" fillId="0" borderId="15" xfId="20" applyNumberFormat="1" applyFont="1" applyBorder="1" applyAlignment="1">
      <alignment vertical="center"/>
      <protection/>
    </xf>
    <xf numFmtId="3" fontId="9" fillId="0" borderId="3" xfId="20" applyNumberFormat="1" applyFont="1" applyBorder="1" applyAlignment="1">
      <alignment vertical="center"/>
      <protection/>
    </xf>
    <xf numFmtId="3" fontId="9" fillId="0" borderId="15" xfId="20" applyNumberFormat="1" applyFont="1" applyBorder="1" applyAlignment="1">
      <alignment horizontal="right" vertical="center"/>
      <protection/>
    </xf>
    <xf numFmtId="3" fontId="9" fillId="0" borderId="3" xfId="20" applyNumberFormat="1" applyFont="1" applyBorder="1" applyAlignment="1">
      <alignment horizontal="right" vertical="center"/>
      <protection/>
    </xf>
    <xf numFmtId="0" fontId="9" fillId="2" borderId="30" xfId="20" applyFont="1" applyFill="1" applyBorder="1" applyAlignment="1">
      <alignment horizontal="center" vertical="center"/>
      <protection/>
    </xf>
    <xf numFmtId="0" fontId="9" fillId="2" borderId="31" xfId="20" applyFont="1" applyFill="1" applyBorder="1" applyAlignment="1">
      <alignment vertical="center" wrapText="1"/>
      <protection/>
    </xf>
    <xf numFmtId="0" fontId="11" fillId="2" borderId="0" xfId="20" applyFont="1" applyFill="1" applyBorder="1" applyAlignment="1">
      <alignment vertical="center"/>
      <protection/>
    </xf>
    <xf numFmtId="3" fontId="9" fillId="2" borderId="32" xfId="20" applyNumberFormat="1" applyFont="1" applyFill="1" applyBorder="1" applyAlignment="1">
      <alignment horizontal="right" vertical="center"/>
      <protection/>
    </xf>
    <xf numFmtId="3" fontId="9" fillId="2" borderId="33" xfId="20" applyNumberFormat="1" applyFont="1" applyFill="1" applyBorder="1" applyAlignment="1">
      <alignment horizontal="right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vertical="center" wrapText="1"/>
      <protection/>
    </xf>
    <xf numFmtId="0" fontId="9" fillId="0" borderId="35" xfId="20" applyFont="1" applyBorder="1" applyAlignment="1">
      <alignment vertical="center"/>
      <protection/>
    </xf>
    <xf numFmtId="3" fontId="9" fillId="0" borderId="36" xfId="20" applyNumberFormat="1" applyFont="1" applyBorder="1" applyAlignment="1">
      <alignment horizontal="right" vertical="center"/>
      <protection/>
    </xf>
    <xf numFmtId="3" fontId="9" fillId="0" borderId="24" xfId="20" applyNumberFormat="1" applyFont="1" applyBorder="1" applyAlignment="1">
      <alignment horizontal="right" vertical="center"/>
      <protection/>
    </xf>
    <xf numFmtId="0" fontId="9" fillId="0" borderId="31" xfId="20" applyFont="1" applyBorder="1" applyAlignment="1">
      <alignment vertical="center" wrapText="1"/>
      <protection/>
    </xf>
    <xf numFmtId="0" fontId="9" fillId="0" borderId="0" xfId="20" applyFont="1" applyBorder="1" applyAlignment="1">
      <alignment vertical="center"/>
      <protection/>
    </xf>
    <xf numFmtId="3" fontId="9" fillId="0" borderId="32" xfId="20" applyNumberFormat="1" applyFont="1" applyBorder="1" applyAlignment="1">
      <alignment horizontal="right" vertical="center"/>
      <protection/>
    </xf>
    <xf numFmtId="3" fontId="9" fillId="0" borderId="33" xfId="20" applyNumberFormat="1" applyFont="1" applyBorder="1" applyAlignment="1">
      <alignment horizontal="right" vertical="center"/>
      <protection/>
    </xf>
    <xf numFmtId="3" fontId="9" fillId="0" borderId="4" xfId="20" applyNumberFormat="1" applyFont="1" applyBorder="1" applyAlignment="1">
      <alignment horizontal="center" vertical="center"/>
      <protection/>
    </xf>
    <xf numFmtId="3" fontId="9" fillId="0" borderId="34" xfId="20" applyNumberFormat="1" applyFont="1" applyBorder="1" applyAlignment="1">
      <alignment vertical="center" wrapText="1"/>
      <protection/>
    </xf>
    <xf numFmtId="3" fontId="9" fillId="0" borderId="35" xfId="20" applyNumberFormat="1" applyFont="1" applyBorder="1" applyAlignment="1">
      <alignment vertical="center"/>
      <protection/>
    </xf>
    <xf numFmtId="3" fontId="0" fillId="0" borderId="0" xfId="20" applyNumberFormat="1" applyAlignment="1">
      <alignment vertical="center"/>
      <protection/>
    </xf>
    <xf numFmtId="0" fontId="9" fillId="2" borderId="4" xfId="20" applyFont="1" applyFill="1" applyBorder="1" applyAlignment="1">
      <alignment horizontal="center" vertical="center"/>
      <protection/>
    </xf>
    <xf numFmtId="0" fontId="9" fillId="2" borderId="34" xfId="20" applyFont="1" applyFill="1" applyBorder="1" applyAlignment="1">
      <alignment vertical="center" wrapText="1"/>
      <protection/>
    </xf>
    <xf numFmtId="0" fontId="11" fillId="2" borderId="35" xfId="20" applyFont="1" applyFill="1" applyBorder="1" applyAlignment="1">
      <alignment vertical="center" wrapText="1"/>
      <protection/>
    </xf>
    <xf numFmtId="3" fontId="9" fillId="2" borderId="36" xfId="20" applyNumberFormat="1" applyFont="1" applyFill="1" applyBorder="1" applyAlignment="1">
      <alignment horizontal="right" vertical="center"/>
      <protection/>
    </xf>
    <xf numFmtId="3" fontId="9" fillId="2" borderId="24" xfId="20" applyNumberFormat="1" applyFont="1" applyFill="1" applyBorder="1" applyAlignment="1">
      <alignment horizontal="right" vertical="center"/>
      <protection/>
    </xf>
    <xf numFmtId="0" fontId="9" fillId="2" borderId="37" xfId="20" applyFont="1" applyFill="1" applyBorder="1" applyAlignment="1">
      <alignment vertical="center" wrapText="1"/>
      <protection/>
    </xf>
    <xf numFmtId="3" fontId="9" fillId="2" borderId="17" xfId="20" applyNumberFormat="1" applyFont="1" applyFill="1" applyBorder="1" applyAlignment="1">
      <alignment horizontal="right" vertical="center"/>
      <protection/>
    </xf>
    <xf numFmtId="3" fontId="9" fillId="2" borderId="18" xfId="20" applyNumberFormat="1" applyFont="1" applyFill="1" applyBorder="1" applyAlignment="1">
      <alignment horizontal="right" vertical="center"/>
      <protection/>
    </xf>
    <xf numFmtId="0" fontId="14" fillId="0" borderId="0" xfId="20" applyFont="1" applyAlignment="1">
      <alignment horizontal="center" vertical="center"/>
      <protection/>
    </xf>
    <xf numFmtId="0" fontId="14" fillId="0" borderId="0" xfId="20" applyFont="1" applyAlignment="1">
      <alignment vertical="center"/>
      <protection/>
    </xf>
    <xf numFmtId="3" fontId="14" fillId="0" borderId="0" xfId="20" applyNumberFormat="1" applyFont="1" applyAlignment="1">
      <alignment vertical="center"/>
      <protection/>
    </xf>
    <xf numFmtId="3" fontId="9" fillId="2" borderId="13" xfId="20" applyNumberFormat="1" applyFont="1" applyFill="1" applyBorder="1" applyAlignment="1">
      <alignment horizontal="right" vertical="center"/>
      <protection/>
    </xf>
    <xf numFmtId="3" fontId="0" fillId="0" borderId="0" xfId="20" applyNumberFormat="1">
      <alignment/>
      <protection/>
    </xf>
    <xf numFmtId="3" fontId="11" fillId="3" borderId="13" xfId="20" applyNumberFormat="1" applyFont="1" applyFill="1" applyBorder="1" applyAlignment="1">
      <alignment horizontal="center" vertical="center" wrapText="1"/>
      <protection/>
    </xf>
    <xf numFmtId="3" fontId="11" fillId="3" borderId="8" xfId="20" applyNumberFormat="1" applyFont="1" applyFill="1" applyBorder="1" applyAlignment="1">
      <alignment horizontal="center" vertical="center" wrapText="1"/>
      <protection/>
    </xf>
    <xf numFmtId="3" fontId="9" fillId="2" borderId="8" xfId="20" applyNumberFormat="1" applyFont="1" applyFill="1" applyBorder="1" applyAlignment="1">
      <alignment horizontal="right" vertical="center"/>
      <protection/>
    </xf>
    <xf numFmtId="0" fontId="9" fillId="4" borderId="29" xfId="20" applyFont="1" applyFill="1" applyBorder="1" applyAlignment="1">
      <alignment vertical="center" wrapText="1"/>
      <protection/>
    </xf>
    <xf numFmtId="0" fontId="11" fillId="4" borderId="29" xfId="20" applyFont="1" applyFill="1" applyBorder="1" applyAlignment="1">
      <alignment vertical="center" wrapText="1"/>
      <protection/>
    </xf>
    <xf numFmtId="0" fontId="9" fillId="4" borderId="1" xfId="20" applyFont="1" applyFill="1" applyBorder="1" applyAlignment="1">
      <alignment horizontal="center" vertical="center"/>
      <protection/>
    </xf>
    <xf numFmtId="0" fontId="9" fillId="4" borderId="21" xfId="20" applyFont="1" applyFill="1" applyBorder="1" applyAlignment="1">
      <alignment vertical="center"/>
      <protection/>
    </xf>
    <xf numFmtId="3" fontId="9" fillId="4" borderId="15" xfId="20" applyNumberFormat="1" applyFont="1" applyFill="1" applyBorder="1" applyAlignment="1">
      <alignment horizontal="right" vertical="center"/>
      <protection/>
    </xf>
    <xf numFmtId="3" fontId="9" fillId="4" borderId="3" xfId="20" applyNumberFormat="1" applyFont="1" applyFill="1" applyBorder="1" applyAlignment="1">
      <alignment horizontal="right" vertical="center"/>
      <protection/>
    </xf>
    <xf numFmtId="3" fontId="10" fillId="2" borderId="26" xfId="0" applyNumberFormat="1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2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Border="1" applyAlignment="1">
      <alignment/>
    </xf>
    <xf numFmtId="0" fontId="10" fillId="2" borderId="39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Border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13" fillId="0" borderId="0" xfId="0" applyFont="1" applyAlignment="1">
      <alignment horizontal="center"/>
    </xf>
    <xf numFmtId="2" fontId="10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29" xfId="0" applyFont="1" applyBorder="1" applyAlignment="1">
      <alignment/>
    </xf>
    <xf numFmtId="3" fontId="0" fillId="0" borderId="46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3" fontId="2" fillId="0" borderId="30" xfId="0" applyNumberFormat="1" applyBorder="1" applyAlignment="1">
      <alignment horizontal="right"/>
    </xf>
    <xf numFmtId="0" fontId="0" fillId="0" borderId="33" xfId="0" applyBorder="1" applyAlignment="1">
      <alignment/>
    </xf>
    <xf numFmtId="0" fontId="1" fillId="2" borderId="4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2" borderId="4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0" fillId="0" borderId="5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3" fontId="2" fillId="2" borderId="6" xfId="0" applyNumberFormat="1" applyFill="1" applyBorder="1" applyAlignment="1">
      <alignment horizontal="right"/>
    </xf>
    <xf numFmtId="0" fontId="0" fillId="0" borderId="8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51" xfId="0" applyNumberFormat="1" applyBorder="1" applyAlignment="1">
      <alignment horizontal="right"/>
    </xf>
    <xf numFmtId="0" fontId="0" fillId="0" borderId="46" xfId="0" applyBorder="1" applyAlignment="1">
      <alignment/>
    </xf>
    <xf numFmtId="3" fontId="2" fillId="0" borderId="14" xfId="0" applyNumberFormat="1" applyBorder="1" applyAlignment="1">
      <alignment horizontal="right"/>
    </xf>
    <xf numFmtId="0" fontId="0" fillId="0" borderId="52" xfId="0" applyBorder="1" applyAlignment="1">
      <alignment/>
    </xf>
    <xf numFmtId="10" fontId="2" fillId="0" borderId="25" xfId="0" applyNumberFormat="1" applyBorder="1" applyAlignment="1">
      <alignment horizontal="right"/>
    </xf>
    <xf numFmtId="10" fontId="0" fillId="0" borderId="27" xfId="0" applyNumberFormat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2" fillId="0" borderId="45" xfId="0" applyBorder="1" applyAlignment="1">
      <alignment horizontal="center" vertical="center" wrapText="1"/>
    </xf>
    <xf numFmtId="3" fontId="9" fillId="0" borderId="52" xfId="20" applyNumberFormat="1" applyFont="1" applyBorder="1" applyAlignment="1">
      <alignment horizontal="center" vertical="center"/>
      <protection/>
    </xf>
    <xf numFmtId="3" fontId="9" fillId="0" borderId="33" xfId="20" applyNumberFormat="1" applyFont="1" applyBorder="1" applyAlignment="1">
      <alignment horizontal="center" vertical="center"/>
      <protection/>
    </xf>
    <xf numFmtId="3" fontId="9" fillId="0" borderId="53" xfId="20" applyNumberFormat="1" applyFont="1" applyBorder="1" applyAlignment="1">
      <alignment horizontal="center" vertical="center"/>
      <protection/>
    </xf>
    <xf numFmtId="0" fontId="8" fillId="2" borderId="12" xfId="20" applyFont="1" applyFill="1" applyBorder="1" applyAlignment="1">
      <alignment horizontal="center" vertical="center" wrapText="1"/>
      <protection/>
    </xf>
    <xf numFmtId="0" fontId="8" fillId="2" borderId="13" xfId="20" applyFont="1" applyFill="1" applyBorder="1" applyAlignment="1">
      <alignment horizontal="center" vertical="center" wrapText="1"/>
      <protection/>
    </xf>
    <xf numFmtId="0" fontId="0" fillId="0" borderId="13" xfId="20" applyBorder="1" applyAlignment="1">
      <alignment vertical="center"/>
      <protection/>
    </xf>
    <xf numFmtId="0" fontId="0" fillId="0" borderId="54" xfId="0" applyBorder="1" applyAlignment="1">
      <alignment/>
    </xf>
    <xf numFmtId="0" fontId="9" fillId="2" borderId="12" xfId="20" applyFont="1" applyFill="1" applyBorder="1" applyAlignment="1">
      <alignment horizontal="left" vertical="center" wrapText="1"/>
      <protection/>
    </xf>
    <xf numFmtId="0" fontId="9" fillId="2" borderId="13" xfId="20" applyFont="1" applyFill="1" applyBorder="1" applyAlignment="1">
      <alignment horizontal="left" vertical="center" wrapText="1"/>
      <protection/>
    </xf>
    <xf numFmtId="0" fontId="9" fillId="2" borderId="38" xfId="20" applyFont="1" applyFill="1" applyBorder="1" applyAlignment="1">
      <alignment horizontal="left" vertical="center" wrapText="1"/>
      <protection/>
    </xf>
    <xf numFmtId="0" fontId="13" fillId="3" borderId="12" xfId="20" applyFont="1" applyFill="1" applyBorder="1" applyAlignment="1">
      <alignment horizontal="center" vertical="center"/>
      <protection/>
    </xf>
    <xf numFmtId="0" fontId="13" fillId="3" borderId="13" xfId="20" applyFont="1" applyFill="1" applyBorder="1" applyAlignment="1">
      <alignment horizontal="center" vertical="center"/>
      <protection/>
    </xf>
    <xf numFmtId="0" fontId="13" fillId="3" borderId="55" xfId="20" applyFont="1" applyFill="1" applyBorder="1" applyAlignment="1">
      <alignment horizontal="center" vertical="center"/>
      <protection/>
    </xf>
    <xf numFmtId="0" fontId="9" fillId="0" borderId="14" xfId="20" applyFont="1" applyBorder="1" applyAlignment="1">
      <alignment horizontal="center" vertical="center"/>
      <protection/>
    </xf>
    <xf numFmtId="0" fontId="9" fillId="0" borderId="30" xfId="20" applyFont="1" applyBorder="1" applyAlignment="1">
      <alignment horizontal="center" vertical="center"/>
      <protection/>
    </xf>
    <xf numFmtId="0" fontId="9" fillId="0" borderId="56" xfId="20" applyFont="1" applyBorder="1" applyAlignment="1">
      <alignment horizontal="center" vertical="center"/>
      <protection/>
    </xf>
    <xf numFmtId="3" fontId="9" fillId="0" borderId="57" xfId="20" applyNumberFormat="1" applyFont="1" applyBorder="1" applyAlignment="1">
      <alignment horizontal="center" vertical="center"/>
      <protection/>
    </xf>
    <xf numFmtId="3" fontId="9" fillId="0" borderId="32" xfId="20" applyNumberFormat="1" applyFont="1" applyBorder="1" applyAlignment="1">
      <alignment horizontal="center" vertical="center"/>
      <protection/>
    </xf>
    <xf numFmtId="3" fontId="9" fillId="0" borderId="58" xfId="20" applyNumberFormat="1" applyFont="1" applyBorder="1" applyAlignment="1">
      <alignment horizontal="center" vertic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hbi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18.375" style="43" customWidth="1"/>
    <col min="2" max="3" width="13.00390625" style="43" customWidth="1"/>
    <col min="4" max="7" width="12.375" style="43" customWidth="1"/>
    <col min="9" max="9" width="11.625" style="0" customWidth="1"/>
  </cols>
  <sheetData>
    <row r="1" ht="15">
      <c r="F1" s="138" t="s">
        <v>122</v>
      </c>
    </row>
    <row r="2" ht="15">
      <c r="F2" s="138" t="s">
        <v>121</v>
      </c>
    </row>
    <row r="3" ht="2.25" customHeight="1"/>
    <row r="4" ht="2.25" customHeight="1"/>
    <row r="5" spans="1:7" ht="15.75">
      <c r="A5" s="155" t="s">
        <v>53</v>
      </c>
      <c r="B5" s="155"/>
      <c r="C5" s="155"/>
      <c r="D5" s="155"/>
      <c r="E5" s="155"/>
      <c r="F5" s="155"/>
      <c r="G5" s="155"/>
    </row>
    <row r="6" spans="1:7" ht="15.75">
      <c r="A6" s="56"/>
      <c r="B6" s="56"/>
      <c r="C6" s="56"/>
      <c r="D6" s="56"/>
      <c r="E6" s="56"/>
      <c r="F6" s="56"/>
      <c r="G6" s="56"/>
    </row>
    <row r="7" spans="1:7" ht="15.75">
      <c r="A7" s="56"/>
      <c r="B7" s="56"/>
      <c r="C7" s="56"/>
      <c r="D7" s="56"/>
      <c r="E7" s="56"/>
      <c r="F7" s="56"/>
      <c r="G7" s="56"/>
    </row>
    <row r="8" spans="1:7" ht="15.75">
      <c r="A8" s="56"/>
      <c r="B8" s="56"/>
      <c r="C8" s="56"/>
      <c r="D8" s="56"/>
      <c r="E8" s="56"/>
      <c r="F8" s="56"/>
      <c r="G8" s="56"/>
    </row>
    <row r="9" spans="1:7" ht="15.75">
      <c r="A9" s="56"/>
      <c r="B9" s="56"/>
      <c r="C9" s="56"/>
      <c r="D9" s="56"/>
      <c r="E9" s="56"/>
      <c r="F9" s="56"/>
      <c r="G9" s="56"/>
    </row>
    <row r="10" spans="1:7" ht="15.75">
      <c r="A10" s="56"/>
      <c r="B10" s="56"/>
      <c r="C10" s="56"/>
      <c r="D10" s="56"/>
      <c r="E10" s="56"/>
      <c r="F10" s="56"/>
      <c r="G10" s="56"/>
    </row>
    <row r="11" spans="1:7" ht="15.75">
      <c r="A11" s="56"/>
      <c r="B11" s="56"/>
      <c r="C11" s="56"/>
      <c r="D11" s="56"/>
      <c r="E11" s="56"/>
      <c r="F11" s="56"/>
      <c r="G11" s="56"/>
    </row>
    <row r="12" spans="1:7" ht="15.75">
      <c r="A12" s="56"/>
      <c r="B12" s="56"/>
      <c r="C12" s="56"/>
      <c r="D12" s="56"/>
      <c r="E12" s="56"/>
      <c r="F12" s="56"/>
      <c r="G12" s="56"/>
    </row>
    <row r="13" spans="1:7" ht="15.75">
      <c r="A13" s="56"/>
      <c r="B13" s="56"/>
      <c r="C13" s="56"/>
      <c r="D13" s="56"/>
      <c r="E13" s="56"/>
      <c r="F13" s="56"/>
      <c r="G13" s="56"/>
    </row>
    <row r="14" spans="1:7" ht="15" customHeight="1">
      <c r="A14" s="56"/>
      <c r="B14" s="56"/>
      <c r="C14" s="56"/>
      <c r="D14" s="56"/>
      <c r="E14" s="56"/>
      <c r="F14" s="56"/>
      <c r="G14" s="56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6.7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2.25" customHeight="1" thickBot="1"/>
    <row r="33" spans="1:7" s="42" customFormat="1" ht="13.5" thickBot="1">
      <c r="A33" s="139" t="s">
        <v>24</v>
      </c>
      <c r="B33" s="140"/>
      <c r="C33" s="141"/>
      <c r="D33" s="44">
        <v>2003</v>
      </c>
      <c r="E33" s="44">
        <v>2004</v>
      </c>
      <c r="F33" s="44">
        <v>2005</v>
      </c>
      <c r="G33" s="45">
        <v>2006</v>
      </c>
    </row>
    <row r="34" spans="1:7" ht="12.75">
      <c r="A34" s="147" t="s">
        <v>25</v>
      </c>
      <c r="B34" s="148"/>
      <c r="C34" s="149"/>
      <c r="D34" s="46">
        <v>192014.87</v>
      </c>
      <c r="E34" s="46">
        <v>200314.57</v>
      </c>
      <c r="F34" s="46">
        <v>206586.4</v>
      </c>
      <c r="G34" s="47">
        <v>224629.95</v>
      </c>
    </row>
    <row r="35" spans="1:7" ht="12.75">
      <c r="A35" s="142" t="s">
        <v>26</v>
      </c>
      <c r="B35" s="143"/>
      <c r="C35" s="143"/>
      <c r="D35" s="48">
        <v>46456.77</v>
      </c>
      <c r="E35" s="48">
        <v>46079.67</v>
      </c>
      <c r="F35" s="48">
        <v>56389.47</v>
      </c>
      <c r="G35" s="49">
        <v>54567.62</v>
      </c>
    </row>
    <row r="36" spans="1:7" ht="12.75">
      <c r="A36" s="142" t="s">
        <v>27</v>
      </c>
      <c r="B36" s="143"/>
      <c r="C36" s="143"/>
      <c r="D36" s="48">
        <v>317454.96</v>
      </c>
      <c r="E36" s="48">
        <v>286563.41</v>
      </c>
      <c r="F36" s="48">
        <v>297152.98</v>
      </c>
      <c r="G36" s="49">
        <v>329553.87</v>
      </c>
    </row>
    <row r="37" spans="1:7" ht="12.75">
      <c r="A37" s="142" t="s">
        <v>28</v>
      </c>
      <c r="B37" s="143"/>
      <c r="C37" s="143"/>
      <c r="D37" s="48">
        <v>45.77</v>
      </c>
      <c r="E37" s="48">
        <v>7.14</v>
      </c>
      <c r="F37" s="48">
        <v>66.49</v>
      </c>
      <c r="G37" s="49">
        <v>68.91</v>
      </c>
    </row>
    <row r="38" spans="1:7" ht="12.75">
      <c r="A38" s="142" t="s">
        <v>29</v>
      </c>
      <c r="B38" s="143"/>
      <c r="C38" s="143"/>
      <c r="D38" s="48">
        <v>3157.73</v>
      </c>
      <c r="E38" s="48">
        <v>4175.55</v>
      </c>
      <c r="F38" s="48">
        <v>3069.27</v>
      </c>
      <c r="G38" s="49">
        <v>5767.4</v>
      </c>
    </row>
    <row r="39" spans="1:7" ht="12.75">
      <c r="A39" s="150" t="s">
        <v>30</v>
      </c>
      <c r="B39" s="151"/>
      <c r="C39" s="151"/>
      <c r="D39" s="48">
        <v>7604.59</v>
      </c>
      <c r="E39" s="48">
        <v>10306.29</v>
      </c>
      <c r="F39" s="48">
        <v>5440</v>
      </c>
      <c r="G39" s="49">
        <v>3807.89</v>
      </c>
    </row>
    <row r="40" spans="1:7" ht="12.75">
      <c r="A40" s="159" t="s">
        <v>31</v>
      </c>
      <c r="B40" s="160"/>
      <c r="C40" s="161"/>
      <c r="D40" s="48">
        <v>854.67</v>
      </c>
      <c r="E40" s="48">
        <v>749.76</v>
      </c>
      <c r="F40" s="48"/>
      <c r="G40" s="49">
        <v>126.96</v>
      </c>
    </row>
    <row r="41" spans="1:7" s="42" customFormat="1" ht="13.5" thickBot="1">
      <c r="A41" s="144" t="s">
        <v>32</v>
      </c>
      <c r="B41" s="145"/>
      <c r="C41" s="146"/>
      <c r="D41" s="134">
        <v>567589.36</v>
      </c>
      <c r="E41" s="134">
        <v>548196.39</v>
      </c>
      <c r="F41" s="134">
        <v>568704.61</v>
      </c>
      <c r="G41" s="135">
        <v>618522.6</v>
      </c>
    </row>
    <row r="42" ht="3" customHeight="1" thickBot="1"/>
    <row r="43" spans="1:7" s="42" customFormat="1" ht="13.5" thickBot="1">
      <c r="A43" s="139" t="s">
        <v>33</v>
      </c>
      <c r="B43" s="140"/>
      <c r="C43" s="141"/>
      <c r="D43" s="44">
        <v>2003</v>
      </c>
      <c r="E43" s="44">
        <v>2004</v>
      </c>
      <c r="F43" s="44">
        <v>2005</v>
      </c>
      <c r="G43" s="45">
        <v>2006</v>
      </c>
    </row>
    <row r="44" spans="1:7" ht="12.75">
      <c r="A44" s="147" t="s">
        <v>34</v>
      </c>
      <c r="B44" s="148"/>
      <c r="C44" s="149"/>
      <c r="D44" s="46">
        <v>473011.27</v>
      </c>
      <c r="E44" s="46">
        <v>513032.44</v>
      </c>
      <c r="F44" s="46">
        <v>536060.58</v>
      </c>
      <c r="G44" s="47">
        <v>579241.85</v>
      </c>
    </row>
    <row r="45" spans="1:7" ht="12.75">
      <c r="A45" s="142" t="s">
        <v>35</v>
      </c>
      <c r="B45" s="143"/>
      <c r="C45" s="143"/>
      <c r="D45" s="48">
        <v>12165.6</v>
      </c>
      <c r="E45" s="48">
        <v>10233.57</v>
      </c>
      <c r="F45" s="48">
        <v>9414.13</v>
      </c>
      <c r="G45" s="49">
        <v>9966.15</v>
      </c>
    </row>
    <row r="46" spans="1:7" ht="12.75">
      <c r="A46" s="142" t="s">
        <v>36</v>
      </c>
      <c r="B46" s="143"/>
      <c r="C46" s="143"/>
      <c r="D46" s="48">
        <v>2184.81</v>
      </c>
      <c r="E46" s="48">
        <v>4142.51</v>
      </c>
      <c r="F46" s="48">
        <v>5657.95</v>
      </c>
      <c r="G46" s="49">
        <v>9608.37</v>
      </c>
    </row>
    <row r="47" spans="1:7" ht="12.75">
      <c r="A47" s="142" t="s">
        <v>115</v>
      </c>
      <c r="B47" s="143"/>
      <c r="C47" s="143"/>
      <c r="D47" s="48">
        <v>3685.89</v>
      </c>
      <c r="E47" s="48">
        <v>3527.05</v>
      </c>
      <c r="F47" s="48">
        <v>2224.75</v>
      </c>
      <c r="G47" s="49">
        <v>1617.99</v>
      </c>
    </row>
    <row r="48" spans="1:7" ht="12.75">
      <c r="A48" s="142" t="s">
        <v>37</v>
      </c>
      <c r="B48" s="143"/>
      <c r="C48" s="143"/>
      <c r="D48" s="48">
        <v>25757.19</v>
      </c>
      <c r="E48" s="48">
        <v>16769.48</v>
      </c>
      <c r="F48" s="48">
        <v>15532.36</v>
      </c>
      <c r="G48" s="49">
        <v>23204.73</v>
      </c>
    </row>
    <row r="49" spans="1:7" s="42" customFormat="1" ht="13.5" thickBot="1">
      <c r="A49" s="144" t="s">
        <v>38</v>
      </c>
      <c r="B49" s="145"/>
      <c r="C49" s="146"/>
      <c r="D49" s="134">
        <v>516804.76</v>
      </c>
      <c r="E49" s="134">
        <v>547705.05</v>
      </c>
      <c r="F49" s="134">
        <v>568889.77</v>
      </c>
      <c r="G49" s="135">
        <v>623639.09</v>
      </c>
    </row>
    <row r="50" spans="1:7" ht="4.5" customHeight="1" thickBot="1">
      <c r="A50"/>
      <c r="B50"/>
      <c r="C50"/>
      <c r="D50"/>
      <c r="E50"/>
      <c r="F50"/>
      <c r="G50"/>
    </row>
    <row r="51" spans="1:7" s="42" customFormat="1" ht="13.5" thickBot="1">
      <c r="A51" s="139" t="s">
        <v>116</v>
      </c>
      <c r="B51" s="140"/>
      <c r="C51" s="141"/>
      <c r="D51" s="44">
        <v>2003</v>
      </c>
      <c r="E51" s="44">
        <v>2004</v>
      </c>
      <c r="F51" s="44">
        <v>2005</v>
      </c>
      <c r="G51" s="45">
        <v>2006</v>
      </c>
    </row>
    <row r="52" spans="1:7" ht="12.75">
      <c r="A52" s="142" t="s">
        <v>39</v>
      </c>
      <c r="B52" s="143"/>
      <c r="C52" s="143"/>
      <c r="D52" s="48">
        <v>-53867.08</v>
      </c>
      <c r="E52" s="48">
        <v>-4585.29</v>
      </c>
      <c r="F52" s="48">
        <v>-3689.03</v>
      </c>
      <c r="G52" s="49">
        <v>-4136.85</v>
      </c>
    </row>
    <row r="53" spans="1:7" ht="12.75">
      <c r="A53" s="142" t="s">
        <v>40</v>
      </c>
      <c r="B53" s="143"/>
      <c r="C53" s="143"/>
      <c r="D53" s="48">
        <v>3082.48</v>
      </c>
      <c r="E53" s="48">
        <v>4093.95</v>
      </c>
      <c r="F53" s="48">
        <v>3874.19</v>
      </c>
      <c r="G53" s="49">
        <v>9253.34</v>
      </c>
    </row>
    <row r="54" spans="1:7" s="42" customFormat="1" ht="13.5" thickBot="1">
      <c r="A54" s="144" t="s">
        <v>41</v>
      </c>
      <c r="B54" s="145"/>
      <c r="C54" s="146"/>
      <c r="D54" s="134">
        <v>-50784.6</v>
      </c>
      <c r="E54" s="134">
        <v>-491.34</v>
      </c>
      <c r="F54" s="134">
        <v>185.16</v>
      </c>
      <c r="G54" s="135">
        <v>5116.49</v>
      </c>
    </row>
    <row r="55" ht="6" customHeight="1" thickBot="1"/>
    <row r="56" spans="1:7" ht="12.75">
      <c r="A56" s="156" t="s">
        <v>117</v>
      </c>
      <c r="B56" s="157"/>
      <c r="C56" s="158"/>
      <c r="D56" s="152" t="s">
        <v>42</v>
      </c>
      <c r="E56" s="153"/>
      <c r="F56" s="153"/>
      <c r="G56" s="154"/>
    </row>
    <row r="57" spans="1:7" ht="26.25" thickBot="1">
      <c r="A57" s="50" t="s">
        <v>6</v>
      </c>
      <c r="B57" s="51" t="s">
        <v>43</v>
      </c>
      <c r="C57" s="51" t="s">
        <v>44</v>
      </c>
      <c r="D57" s="52" t="s">
        <v>45</v>
      </c>
      <c r="E57" s="53" t="s">
        <v>46</v>
      </c>
      <c r="F57" s="54" t="s">
        <v>47</v>
      </c>
      <c r="G57" s="55" t="s">
        <v>48</v>
      </c>
    </row>
    <row r="58" spans="1:7" ht="12.75">
      <c r="A58" s="57">
        <v>28100000</v>
      </c>
      <c r="B58" s="58">
        <v>20500000</v>
      </c>
      <c r="C58" s="58">
        <v>7600000</v>
      </c>
      <c r="D58" s="59">
        <v>0.5317081850533808</v>
      </c>
      <c r="E58" s="60">
        <v>0.18941875444839856</v>
      </c>
      <c r="F58" s="60">
        <v>0.3423214590747331</v>
      </c>
      <c r="G58" s="61">
        <v>0.4682918149466192</v>
      </c>
    </row>
    <row r="59" spans="1:7" ht="12.75">
      <c r="A59" s="62">
        <v>34600000</v>
      </c>
      <c r="B59" s="63">
        <v>26400000</v>
      </c>
      <c r="C59" s="63">
        <v>8200000</v>
      </c>
      <c r="D59" s="64">
        <v>0.7466763005780347</v>
      </c>
      <c r="E59" s="65">
        <v>0.4095361358381503</v>
      </c>
      <c r="F59" s="65">
        <v>0.3371401647398844</v>
      </c>
      <c r="G59" s="66">
        <v>0.2533236994219653</v>
      </c>
    </row>
    <row r="60" spans="1:7" ht="12.75">
      <c r="A60" s="62">
        <v>34600000</v>
      </c>
      <c r="B60" s="63">
        <v>26400000</v>
      </c>
      <c r="C60" s="63">
        <v>8200000</v>
      </c>
      <c r="D60" s="64">
        <v>0.3930635838150289</v>
      </c>
      <c r="E60" s="67">
        <v>0.10217533959537572</v>
      </c>
      <c r="F60" s="67">
        <v>0.2908882442196532</v>
      </c>
      <c r="G60" s="66">
        <v>0.6069364161849711</v>
      </c>
    </row>
    <row r="61" spans="1:7" ht="13.5" thickBot="1">
      <c r="A61" s="68">
        <v>34600000</v>
      </c>
      <c r="B61" s="69">
        <v>26400000</v>
      </c>
      <c r="C61" s="69">
        <v>8200000</v>
      </c>
      <c r="D61" s="70">
        <v>0.5</v>
      </c>
      <c r="E61" s="71">
        <v>0.06358381502890173</v>
      </c>
      <c r="F61" s="71">
        <v>0.43641618497109824</v>
      </c>
      <c r="G61" s="72">
        <v>0.5</v>
      </c>
    </row>
    <row r="62" ht="6" customHeight="1"/>
    <row r="63" spans="1:8" ht="12.75">
      <c r="A63" s="1" t="s">
        <v>49</v>
      </c>
      <c r="B63" s="6"/>
      <c r="C63" s="6"/>
      <c r="D63" s="6"/>
      <c r="E63" s="6"/>
      <c r="F63" s="6"/>
      <c r="G63" s="6"/>
      <c r="H63" s="6"/>
    </row>
    <row r="65" ht="12.75"/>
    <row r="66" ht="12.75"/>
    <row r="67" ht="12.75"/>
    <row r="68" ht="12.75"/>
    <row r="69" ht="12.75" customHeight="1"/>
  </sheetData>
  <mergeCells count="23">
    <mergeCell ref="D56:G56"/>
    <mergeCell ref="A5:G5"/>
    <mergeCell ref="A56:C56"/>
    <mergeCell ref="A54:C54"/>
    <mergeCell ref="A40:C40"/>
    <mergeCell ref="A41:C41"/>
    <mergeCell ref="A43:C43"/>
    <mergeCell ref="A44:C44"/>
    <mergeCell ref="A46:C46"/>
    <mergeCell ref="A47:C47"/>
    <mergeCell ref="A48:C48"/>
    <mergeCell ref="A33:C33"/>
    <mergeCell ref="A34:C34"/>
    <mergeCell ref="A35:C35"/>
    <mergeCell ref="A36:C36"/>
    <mergeCell ref="A37:C37"/>
    <mergeCell ref="A38:C38"/>
    <mergeCell ref="A39:C39"/>
    <mergeCell ref="A45:C45"/>
    <mergeCell ref="A51:C51"/>
    <mergeCell ref="A52:C52"/>
    <mergeCell ref="A53:C53"/>
    <mergeCell ref="A49:C49"/>
  </mergeCells>
  <printOptions horizontalCentered="1"/>
  <pageMargins left="0.3937007874015748" right="0.31496062992125984" top="0.38" bottom="0.26" header="0.2" footer="0.2"/>
  <pageSetup horizontalDpi="600" verticalDpi="600" orientation="portrait" paperSize="9" scale="90" r:id="rId4"/>
  <legacyDrawing r:id="rId3"/>
  <oleObjects>
    <oleObject progId="Word.Document.8" shapeId="17523485" r:id="rId1"/>
    <oleObject progId="Word.Document.8" shapeId="1835683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26">
      <selection activeCell="C65" activeCellId="1" sqref="E39 C65"/>
    </sheetView>
  </sheetViews>
  <sheetFormatPr defaultColWidth="9.00390625" defaultRowHeight="12.75"/>
  <cols>
    <col min="1" max="1" width="10.00390625" style="0" customWidth="1"/>
    <col min="2" max="6" width="16.25390625" style="0" customWidth="1"/>
  </cols>
  <sheetData>
    <row r="1" spans="1:6" s="6" customFormat="1" ht="15.75">
      <c r="A1" s="186" t="s">
        <v>53</v>
      </c>
      <c r="B1" s="186"/>
      <c r="C1" s="186"/>
      <c r="D1" s="186"/>
      <c r="E1" s="186"/>
      <c r="F1" s="186"/>
    </row>
    <row r="2" spans="1:6" s="6" customFormat="1" ht="3" customHeight="1">
      <c r="A2" s="187"/>
      <c r="B2" s="187"/>
      <c r="C2" s="187"/>
      <c r="D2" s="187"/>
      <c r="E2" s="187"/>
      <c r="F2" s="187"/>
    </row>
    <row r="3" s="6" customFormat="1" ht="3" customHeight="1"/>
    <row r="4" spans="1:6" s="6" customFormat="1" ht="13.5" thickBot="1">
      <c r="A4" s="1" t="s">
        <v>2</v>
      </c>
      <c r="F4" s="15" t="s">
        <v>3</v>
      </c>
    </row>
    <row r="5" spans="1:6" s="6" customFormat="1" ht="12.75">
      <c r="A5" s="16" t="s">
        <v>4</v>
      </c>
      <c r="B5" s="17"/>
      <c r="C5" s="17"/>
      <c r="D5" s="17"/>
      <c r="E5" s="188">
        <v>34600</v>
      </c>
      <c r="F5" s="189"/>
    </row>
    <row r="6" spans="1:6" s="6" customFormat="1" ht="13.5" thickBot="1">
      <c r="A6" s="18" t="s">
        <v>5</v>
      </c>
      <c r="B6" s="19"/>
      <c r="C6" s="19"/>
      <c r="D6" s="19"/>
      <c r="E6" s="190">
        <v>20000</v>
      </c>
      <c r="F6" s="191"/>
    </row>
    <row r="7" spans="1:6" s="6" customFormat="1" ht="13.5" thickBot="1">
      <c r="A7" s="20" t="s">
        <v>6</v>
      </c>
      <c r="B7" s="21"/>
      <c r="C7" s="21"/>
      <c r="D7" s="21"/>
      <c r="E7" s="184">
        <f>SUM(E5:E6)</f>
        <v>54600</v>
      </c>
      <c r="F7" s="185"/>
    </row>
    <row r="8" s="6" customFormat="1" ht="3.75" customHeight="1"/>
    <row r="9" s="6" customFormat="1" ht="13.5" customHeight="1"/>
    <row r="10" spans="1:6" s="6" customFormat="1" ht="13.5" thickBot="1">
      <c r="A10" s="1" t="s">
        <v>7</v>
      </c>
      <c r="F10" s="15" t="s">
        <v>3</v>
      </c>
    </row>
    <row r="11" spans="1:6" s="6" customFormat="1" ht="12.75">
      <c r="A11" s="16" t="s">
        <v>21</v>
      </c>
      <c r="B11" s="17"/>
      <c r="C11" s="17"/>
      <c r="D11" s="17"/>
      <c r="E11" s="188">
        <v>55000</v>
      </c>
      <c r="F11" s="189"/>
    </row>
    <row r="12" spans="1:6" s="6" customFormat="1" ht="13.5" thickBot="1">
      <c r="A12" s="40" t="s">
        <v>23</v>
      </c>
      <c r="B12" s="41"/>
      <c r="C12" s="41"/>
      <c r="D12" s="41"/>
      <c r="E12" s="192">
        <v>0.03</v>
      </c>
      <c r="F12" s="193"/>
    </row>
    <row r="13" spans="1:6" s="6" customFormat="1" ht="13.5" thickBot="1">
      <c r="A13" s="38" t="s">
        <v>9</v>
      </c>
      <c r="B13" s="39"/>
      <c r="C13" s="39"/>
      <c r="D13" s="39"/>
      <c r="E13" s="166">
        <v>6000</v>
      </c>
      <c r="F13" s="167"/>
    </row>
    <row r="14" spans="1:6" s="6" customFormat="1" ht="13.5" thickBot="1">
      <c r="A14" s="20" t="s">
        <v>10</v>
      </c>
      <c r="B14" s="21"/>
      <c r="C14" s="21"/>
      <c r="D14" s="21"/>
      <c r="E14" s="184">
        <v>25000</v>
      </c>
      <c r="F14" s="185"/>
    </row>
    <row r="15" ht="7.5" customHeight="1"/>
    <row r="16" ht="13.5" thickBot="1">
      <c r="F16" s="15" t="s">
        <v>3</v>
      </c>
    </row>
    <row r="17" spans="1:6" ht="12.75">
      <c r="A17" s="172" t="s">
        <v>0</v>
      </c>
      <c r="B17" s="174" t="s">
        <v>8</v>
      </c>
      <c r="C17" s="175"/>
      <c r="D17" s="175"/>
      <c r="E17" s="175"/>
      <c r="F17" s="176"/>
    </row>
    <row r="18" spans="1:8" s="4" customFormat="1" ht="39" customHeight="1" thickBot="1">
      <c r="A18" s="173"/>
      <c r="B18" s="35" t="s">
        <v>13</v>
      </c>
      <c r="C18" s="35" t="s">
        <v>14</v>
      </c>
      <c r="D18" s="35" t="s">
        <v>22</v>
      </c>
      <c r="E18" s="35" t="s">
        <v>20</v>
      </c>
      <c r="F18" s="34" t="s">
        <v>15</v>
      </c>
      <c r="G18" s="2"/>
      <c r="H18" s="3"/>
    </row>
    <row r="19" spans="1:8" s="6" customFormat="1" ht="12.75">
      <c r="A19" s="7">
        <v>1</v>
      </c>
      <c r="B19" s="8">
        <f>+E11</f>
        <v>55000</v>
      </c>
      <c r="C19" s="8">
        <v>2750</v>
      </c>
      <c r="D19" s="36">
        <v>0.03</v>
      </c>
      <c r="E19" s="8">
        <f aca="true" t="shared" si="0" ref="E19:E38">B19*D19</f>
        <v>1650</v>
      </c>
      <c r="F19" s="22">
        <f aca="true" t="shared" si="1" ref="F19:F38">C19+E19</f>
        <v>4400</v>
      </c>
      <c r="G19" s="19"/>
      <c r="H19" s="19"/>
    </row>
    <row r="20" spans="1:8" s="6" customFormat="1" ht="12.75">
      <c r="A20" s="10">
        <v>2</v>
      </c>
      <c r="B20" s="11">
        <f aca="true" t="shared" si="2" ref="B20:B38">+B19-C19</f>
        <v>52250</v>
      </c>
      <c r="C20" s="8">
        <v>2750</v>
      </c>
      <c r="D20" s="37">
        <f>+D19</f>
        <v>0.03</v>
      </c>
      <c r="E20" s="8">
        <f t="shared" si="0"/>
        <v>1567.5</v>
      </c>
      <c r="F20" s="22">
        <f t="shared" si="1"/>
        <v>4317.5</v>
      </c>
      <c r="G20" s="19"/>
      <c r="H20" s="19"/>
    </row>
    <row r="21" spans="1:8" s="6" customFormat="1" ht="12.75">
      <c r="A21" s="10">
        <v>3</v>
      </c>
      <c r="B21" s="11">
        <f t="shared" si="2"/>
        <v>49500</v>
      </c>
      <c r="C21" s="8">
        <v>2750</v>
      </c>
      <c r="D21" s="37">
        <v>0.03</v>
      </c>
      <c r="E21" s="8">
        <f t="shared" si="0"/>
        <v>1485</v>
      </c>
      <c r="F21" s="22">
        <f t="shared" si="1"/>
        <v>4235</v>
      </c>
      <c r="G21" s="19"/>
      <c r="H21" s="19"/>
    </row>
    <row r="22" spans="1:8" s="6" customFormat="1" ht="12.75">
      <c r="A22" s="10">
        <v>4</v>
      </c>
      <c r="B22" s="11">
        <f t="shared" si="2"/>
        <v>46750</v>
      </c>
      <c r="C22" s="8">
        <v>2750</v>
      </c>
      <c r="D22" s="37">
        <v>0.03</v>
      </c>
      <c r="E22" s="8">
        <f t="shared" si="0"/>
        <v>1402.5</v>
      </c>
      <c r="F22" s="22">
        <f t="shared" si="1"/>
        <v>4152.5</v>
      </c>
      <c r="G22" s="19"/>
      <c r="H22" s="19"/>
    </row>
    <row r="23" spans="1:8" s="6" customFormat="1" ht="12.75">
      <c r="A23" s="10">
        <v>5</v>
      </c>
      <c r="B23" s="11">
        <f t="shared" si="2"/>
        <v>44000</v>
      </c>
      <c r="C23" s="8">
        <v>2750</v>
      </c>
      <c r="D23" s="37">
        <v>0.03</v>
      </c>
      <c r="E23" s="8">
        <f t="shared" si="0"/>
        <v>1320</v>
      </c>
      <c r="F23" s="22">
        <f t="shared" si="1"/>
        <v>4070</v>
      </c>
      <c r="G23" s="19"/>
      <c r="H23" s="19"/>
    </row>
    <row r="24" spans="1:8" s="6" customFormat="1" ht="12.75">
      <c r="A24" s="10">
        <v>6</v>
      </c>
      <c r="B24" s="11">
        <f t="shared" si="2"/>
        <v>41250</v>
      </c>
      <c r="C24" s="8">
        <v>2750</v>
      </c>
      <c r="D24" s="37">
        <v>0.03</v>
      </c>
      <c r="E24" s="8">
        <f t="shared" si="0"/>
        <v>1237.5</v>
      </c>
      <c r="F24" s="22">
        <f t="shared" si="1"/>
        <v>3987.5</v>
      </c>
      <c r="G24" s="19"/>
      <c r="H24" s="19"/>
    </row>
    <row r="25" spans="1:8" s="6" customFormat="1" ht="12.75">
      <c r="A25" s="10">
        <v>7</v>
      </c>
      <c r="B25" s="11">
        <f t="shared" si="2"/>
        <v>38500</v>
      </c>
      <c r="C25" s="8">
        <v>2750</v>
      </c>
      <c r="D25" s="37">
        <v>0.03</v>
      </c>
      <c r="E25" s="8">
        <f t="shared" si="0"/>
        <v>1155</v>
      </c>
      <c r="F25" s="22">
        <f t="shared" si="1"/>
        <v>3905</v>
      </c>
      <c r="G25" s="19"/>
      <c r="H25" s="19"/>
    </row>
    <row r="26" spans="1:8" s="6" customFormat="1" ht="12.75">
      <c r="A26" s="10">
        <v>8</v>
      </c>
      <c r="B26" s="11">
        <f t="shared" si="2"/>
        <v>35750</v>
      </c>
      <c r="C26" s="8">
        <v>2750</v>
      </c>
      <c r="D26" s="37">
        <v>0.03</v>
      </c>
      <c r="E26" s="8">
        <f t="shared" si="0"/>
        <v>1072.5</v>
      </c>
      <c r="F26" s="22">
        <f t="shared" si="1"/>
        <v>3822.5</v>
      </c>
      <c r="G26" s="19"/>
      <c r="H26" s="19"/>
    </row>
    <row r="27" spans="1:8" s="6" customFormat="1" ht="12.75">
      <c r="A27" s="10">
        <v>9</v>
      </c>
      <c r="B27" s="11">
        <f t="shared" si="2"/>
        <v>33000</v>
      </c>
      <c r="C27" s="8">
        <v>2750</v>
      </c>
      <c r="D27" s="37">
        <v>0.03</v>
      </c>
      <c r="E27" s="8">
        <f t="shared" si="0"/>
        <v>990</v>
      </c>
      <c r="F27" s="22">
        <f t="shared" si="1"/>
        <v>3740</v>
      </c>
      <c r="G27" s="19"/>
      <c r="H27" s="19"/>
    </row>
    <row r="28" spans="1:8" s="6" customFormat="1" ht="12.75">
      <c r="A28" s="23">
        <v>10</v>
      </c>
      <c r="B28" s="11">
        <f t="shared" si="2"/>
        <v>30250</v>
      </c>
      <c r="C28" s="8">
        <v>2750</v>
      </c>
      <c r="D28" s="37">
        <v>0.03</v>
      </c>
      <c r="E28" s="8">
        <f t="shared" si="0"/>
        <v>907.5</v>
      </c>
      <c r="F28" s="22">
        <f t="shared" si="1"/>
        <v>3657.5</v>
      </c>
      <c r="G28" s="19"/>
      <c r="H28" s="19"/>
    </row>
    <row r="29" spans="1:8" s="6" customFormat="1" ht="12.75">
      <c r="A29" s="10">
        <v>11</v>
      </c>
      <c r="B29" s="11">
        <f t="shared" si="2"/>
        <v>27500</v>
      </c>
      <c r="C29" s="8">
        <v>2750</v>
      </c>
      <c r="D29" s="37">
        <v>0.03</v>
      </c>
      <c r="E29" s="8">
        <f t="shared" si="0"/>
        <v>825</v>
      </c>
      <c r="F29" s="22">
        <f t="shared" si="1"/>
        <v>3575</v>
      </c>
      <c r="G29" s="19"/>
      <c r="H29" s="19"/>
    </row>
    <row r="30" spans="1:8" s="6" customFormat="1" ht="12.75">
      <c r="A30" s="23">
        <v>12</v>
      </c>
      <c r="B30" s="11">
        <f t="shared" si="2"/>
        <v>24750</v>
      </c>
      <c r="C30" s="8">
        <v>2750</v>
      </c>
      <c r="D30" s="37">
        <v>0.03</v>
      </c>
      <c r="E30" s="8">
        <f t="shared" si="0"/>
        <v>742.5</v>
      </c>
      <c r="F30" s="22">
        <f t="shared" si="1"/>
        <v>3492.5</v>
      </c>
      <c r="G30" s="19"/>
      <c r="H30" s="19"/>
    </row>
    <row r="31" spans="1:8" s="6" customFormat="1" ht="12.75">
      <c r="A31" s="10">
        <v>13</v>
      </c>
      <c r="B31" s="11">
        <f t="shared" si="2"/>
        <v>22000</v>
      </c>
      <c r="C31" s="8">
        <v>2750</v>
      </c>
      <c r="D31" s="37">
        <v>0.03</v>
      </c>
      <c r="E31" s="8">
        <f t="shared" si="0"/>
        <v>660</v>
      </c>
      <c r="F31" s="22">
        <f t="shared" si="1"/>
        <v>3410</v>
      </c>
      <c r="G31" s="19"/>
      <c r="H31" s="19"/>
    </row>
    <row r="32" spans="1:8" s="6" customFormat="1" ht="12.75">
      <c r="A32" s="23">
        <v>14</v>
      </c>
      <c r="B32" s="11">
        <f t="shared" si="2"/>
        <v>19250</v>
      </c>
      <c r="C32" s="8">
        <v>2750</v>
      </c>
      <c r="D32" s="37">
        <v>0.03</v>
      </c>
      <c r="E32" s="8">
        <f t="shared" si="0"/>
        <v>577.5</v>
      </c>
      <c r="F32" s="22">
        <f t="shared" si="1"/>
        <v>3327.5</v>
      </c>
      <c r="G32" s="19"/>
      <c r="H32" s="19"/>
    </row>
    <row r="33" spans="1:8" s="6" customFormat="1" ht="12.75">
      <c r="A33" s="23">
        <v>15</v>
      </c>
      <c r="B33" s="11">
        <f t="shared" si="2"/>
        <v>16500</v>
      </c>
      <c r="C33" s="8">
        <v>2750</v>
      </c>
      <c r="D33" s="37">
        <v>0.03</v>
      </c>
      <c r="E33" s="8">
        <f t="shared" si="0"/>
        <v>495</v>
      </c>
      <c r="F33" s="22">
        <f t="shared" si="1"/>
        <v>3245</v>
      </c>
      <c r="G33" s="19"/>
      <c r="H33" s="19"/>
    </row>
    <row r="34" spans="1:8" s="6" customFormat="1" ht="12.75">
      <c r="A34" s="23">
        <v>16</v>
      </c>
      <c r="B34" s="11">
        <f t="shared" si="2"/>
        <v>13750</v>
      </c>
      <c r="C34" s="8">
        <v>2750</v>
      </c>
      <c r="D34" s="37">
        <v>0.03</v>
      </c>
      <c r="E34" s="8">
        <f t="shared" si="0"/>
        <v>412.5</v>
      </c>
      <c r="F34" s="22">
        <f t="shared" si="1"/>
        <v>3162.5</v>
      </c>
      <c r="G34" s="19"/>
      <c r="H34" s="19"/>
    </row>
    <row r="35" spans="1:8" s="6" customFormat="1" ht="12.75">
      <c r="A35" s="23">
        <v>17</v>
      </c>
      <c r="B35" s="11">
        <f t="shared" si="2"/>
        <v>11000</v>
      </c>
      <c r="C35" s="8">
        <v>2750</v>
      </c>
      <c r="D35" s="37">
        <v>0.03</v>
      </c>
      <c r="E35" s="8">
        <f t="shared" si="0"/>
        <v>330</v>
      </c>
      <c r="F35" s="22">
        <f t="shared" si="1"/>
        <v>3080</v>
      </c>
      <c r="G35" s="19"/>
      <c r="H35" s="19"/>
    </row>
    <row r="36" spans="1:8" s="6" customFormat="1" ht="12.75">
      <c r="A36" s="23">
        <v>18</v>
      </c>
      <c r="B36" s="11">
        <f t="shared" si="2"/>
        <v>8250</v>
      </c>
      <c r="C36" s="8">
        <v>2750</v>
      </c>
      <c r="D36" s="37">
        <v>0.03</v>
      </c>
      <c r="E36" s="8">
        <f t="shared" si="0"/>
        <v>247.5</v>
      </c>
      <c r="F36" s="22">
        <f t="shared" si="1"/>
        <v>2997.5</v>
      </c>
      <c r="G36" s="19"/>
      <c r="H36" s="19"/>
    </row>
    <row r="37" spans="1:8" s="6" customFormat="1" ht="12.75">
      <c r="A37" s="23">
        <v>19</v>
      </c>
      <c r="B37" s="11">
        <f t="shared" si="2"/>
        <v>5500</v>
      </c>
      <c r="C37" s="8">
        <v>2750</v>
      </c>
      <c r="D37" s="37">
        <v>0.03</v>
      </c>
      <c r="E37" s="8">
        <f t="shared" si="0"/>
        <v>165</v>
      </c>
      <c r="F37" s="22">
        <f t="shared" si="1"/>
        <v>2915</v>
      </c>
      <c r="G37" s="19"/>
      <c r="H37" s="19"/>
    </row>
    <row r="38" spans="1:8" s="6" customFormat="1" ht="13.5" thickBot="1">
      <c r="A38" s="23">
        <v>20</v>
      </c>
      <c r="B38" s="11">
        <f t="shared" si="2"/>
        <v>2750</v>
      </c>
      <c r="C38" s="8">
        <v>2750</v>
      </c>
      <c r="D38" s="37">
        <v>0.03</v>
      </c>
      <c r="E38" s="8">
        <f t="shared" si="0"/>
        <v>82.5</v>
      </c>
      <c r="F38" s="22">
        <f t="shared" si="1"/>
        <v>2832.5</v>
      </c>
      <c r="G38" s="19"/>
      <c r="H38" s="19"/>
    </row>
    <row r="39" spans="1:8" s="30" customFormat="1" ht="19.5" customHeight="1" thickBot="1">
      <c r="A39" s="24" t="s">
        <v>1</v>
      </c>
      <c r="B39" s="25"/>
      <c r="C39" s="26">
        <f>SUM(C19:C38)</f>
        <v>55000</v>
      </c>
      <c r="D39" s="27"/>
      <c r="E39" s="26">
        <f>SUM(E19:E38)</f>
        <v>17325</v>
      </c>
      <c r="F39" s="28">
        <f>SUM(F19:F38)</f>
        <v>72325</v>
      </c>
      <c r="G39" s="29"/>
      <c r="H39" s="29"/>
    </row>
    <row r="40" ht="9" customHeight="1"/>
    <row r="41" ht="3.75" customHeight="1"/>
    <row r="42" spans="1:4" ht="16.5" thickBot="1">
      <c r="A42" s="5" t="s">
        <v>11</v>
      </c>
      <c r="B42" s="6"/>
      <c r="C42" s="6"/>
      <c r="D42" s="6"/>
    </row>
    <row r="43" spans="1:8" ht="24" customHeight="1">
      <c r="A43" s="168" t="s">
        <v>0</v>
      </c>
      <c r="B43" s="170" t="s">
        <v>18</v>
      </c>
      <c r="C43" s="171"/>
      <c r="D43" s="170" t="s">
        <v>17</v>
      </c>
      <c r="E43" s="179"/>
      <c r="F43" s="177" t="s">
        <v>50</v>
      </c>
      <c r="G43" s="194" t="s">
        <v>118</v>
      </c>
      <c r="H43" s="195"/>
    </row>
    <row r="44" spans="1:8" ht="39.75" customHeight="1" thickBot="1">
      <c r="A44" s="169"/>
      <c r="B44" s="35" t="s">
        <v>16</v>
      </c>
      <c r="C44" s="33" t="s">
        <v>19</v>
      </c>
      <c r="D44" s="33" t="s">
        <v>51</v>
      </c>
      <c r="E44" s="34" t="s">
        <v>52</v>
      </c>
      <c r="F44" s="178"/>
      <c r="G44" s="136" t="s">
        <v>119</v>
      </c>
      <c r="H44" s="137" t="s">
        <v>120</v>
      </c>
    </row>
    <row r="45" spans="1:8" ht="12.75">
      <c r="A45" s="7">
        <v>1</v>
      </c>
      <c r="B45" s="8">
        <f>+E14+E13</f>
        <v>31000</v>
      </c>
      <c r="C45" s="8">
        <v>3100</v>
      </c>
      <c r="D45" s="31">
        <f aca="true" t="shared" si="3" ref="D45:D64">+C45+F19</f>
        <v>7500</v>
      </c>
      <c r="E45" s="9">
        <f aca="true" t="shared" si="4" ref="E45:E64">+E19+C45</f>
        <v>4750</v>
      </c>
      <c r="F45" s="31">
        <f>+$E$7-D45</f>
        <v>47100</v>
      </c>
      <c r="G45" s="180">
        <f>AVERAGE(D45:D54)</f>
        <v>7128.75</v>
      </c>
      <c r="H45" s="162">
        <f>AVERAGE(E45:E54)</f>
        <v>4378.75</v>
      </c>
    </row>
    <row r="46" spans="1:8" ht="12.75">
      <c r="A46" s="10">
        <v>2</v>
      </c>
      <c r="B46" s="8">
        <f>+B45-C45</f>
        <v>27900</v>
      </c>
      <c r="C46" s="8">
        <v>3100</v>
      </c>
      <c r="D46" s="31">
        <f t="shared" si="3"/>
        <v>7417.5</v>
      </c>
      <c r="E46" s="9">
        <f t="shared" si="4"/>
        <v>4667.5</v>
      </c>
      <c r="F46" s="31">
        <f aca="true" t="shared" si="5" ref="F46:F64">+$E$7-D46</f>
        <v>47182.5</v>
      </c>
      <c r="G46" s="181"/>
      <c r="H46" s="163"/>
    </row>
    <row r="47" spans="1:8" ht="12.75">
      <c r="A47" s="10">
        <v>3</v>
      </c>
      <c r="B47" s="8">
        <f aca="true" t="shared" si="6" ref="B47:B54">+B46-C46</f>
        <v>24800</v>
      </c>
      <c r="C47" s="8">
        <v>3100</v>
      </c>
      <c r="D47" s="31">
        <f t="shared" si="3"/>
        <v>7335</v>
      </c>
      <c r="E47" s="9">
        <f t="shared" si="4"/>
        <v>4585</v>
      </c>
      <c r="F47" s="31">
        <f t="shared" si="5"/>
        <v>47265</v>
      </c>
      <c r="G47" s="181"/>
      <c r="H47" s="163"/>
    </row>
    <row r="48" spans="1:8" ht="12.75">
      <c r="A48" s="10">
        <v>4</v>
      </c>
      <c r="B48" s="8">
        <f t="shared" si="6"/>
        <v>21700</v>
      </c>
      <c r="C48" s="8">
        <v>3100</v>
      </c>
      <c r="D48" s="31">
        <f t="shared" si="3"/>
        <v>7252.5</v>
      </c>
      <c r="E48" s="9">
        <f t="shared" si="4"/>
        <v>4502.5</v>
      </c>
      <c r="F48" s="31">
        <f t="shared" si="5"/>
        <v>47347.5</v>
      </c>
      <c r="G48" s="181"/>
      <c r="H48" s="163"/>
    </row>
    <row r="49" spans="1:8" ht="12.75">
      <c r="A49" s="10">
        <v>5</v>
      </c>
      <c r="B49" s="8">
        <f t="shared" si="6"/>
        <v>18600</v>
      </c>
      <c r="C49" s="8">
        <v>3100</v>
      </c>
      <c r="D49" s="31">
        <f t="shared" si="3"/>
        <v>7170</v>
      </c>
      <c r="E49" s="9">
        <f t="shared" si="4"/>
        <v>4420</v>
      </c>
      <c r="F49" s="31">
        <f t="shared" si="5"/>
        <v>47430</v>
      </c>
      <c r="G49" s="181"/>
      <c r="H49" s="163"/>
    </row>
    <row r="50" spans="1:8" ht="12.75">
      <c r="A50" s="10">
        <v>6</v>
      </c>
      <c r="B50" s="8">
        <f t="shared" si="6"/>
        <v>15500</v>
      </c>
      <c r="C50" s="8">
        <v>3100</v>
      </c>
      <c r="D50" s="31">
        <f t="shared" si="3"/>
        <v>7087.5</v>
      </c>
      <c r="E50" s="9">
        <f t="shared" si="4"/>
        <v>4337.5</v>
      </c>
      <c r="F50" s="31">
        <f t="shared" si="5"/>
        <v>47512.5</v>
      </c>
      <c r="G50" s="181"/>
      <c r="H50" s="163"/>
    </row>
    <row r="51" spans="1:8" ht="12.75">
      <c r="A51" s="10">
        <v>7</v>
      </c>
      <c r="B51" s="8">
        <f t="shared" si="6"/>
        <v>12400</v>
      </c>
      <c r="C51" s="8">
        <v>3100</v>
      </c>
      <c r="D51" s="31">
        <f t="shared" si="3"/>
        <v>7005</v>
      </c>
      <c r="E51" s="9">
        <f t="shared" si="4"/>
        <v>4255</v>
      </c>
      <c r="F51" s="31">
        <f t="shared" si="5"/>
        <v>47595</v>
      </c>
      <c r="G51" s="181"/>
      <c r="H51" s="163"/>
    </row>
    <row r="52" spans="1:8" ht="12.75">
      <c r="A52" s="10">
        <v>8</v>
      </c>
      <c r="B52" s="8">
        <f t="shared" si="6"/>
        <v>9300</v>
      </c>
      <c r="C52" s="8">
        <v>3100</v>
      </c>
      <c r="D52" s="31">
        <f t="shared" si="3"/>
        <v>6922.5</v>
      </c>
      <c r="E52" s="9">
        <f t="shared" si="4"/>
        <v>4172.5</v>
      </c>
      <c r="F52" s="31">
        <f t="shared" si="5"/>
        <v>47677.5</v>
      </c>
      <c r="G52" s="181"/>
      <c r="H52" s="163"/>
    </row>
    <row r="53" spans="1:8" ht="12.75">
      <c r="A53" s="10">
        <v>9</v>
      </c>
      <c r="B53" s="8">
        <f t="shared" si="6"/>
        <v>6200</v>
      </c>
      <c r="C53" s="8">
        <v>3100</v>
      </c>
      <c r="D53" s="31">
        <f t="shared" si="3"/>
        <v>6840</v>
      </c>
      <c r="E53" s="9">
        <f t="shared" si="4"/>
        <v>4090</v>
      </c>
      <c r="F53" s="31">
        <f t="shared" si="5"/>
        <v>47760</v>
      </c>
      <c r="G53" s="181"/>
      <c r="H53" s="163"/>
    </row>
    <row r="54" spans="1:8" ht="12.75">
      <c r="A54" s="10">
        <v>10</v>
      </c>
      <c r="B54" s="8">
        <f t="shared" si="6"/>
        <v>3100</v>
      </c>
      <c r="C54" s="8">
        <v>3100</v>
      </c>
      <c r="D54" s="31">
        <f t="shared" si="3"/>
        <v>6757.5</v>
      </c>
      <c r="E54" s="9">
        <f t="shared" si="4"/>
        <v>4007.5</v>
      </c>
      <c r="F54" s="31">
        <f t="shared" si="5"/>
        <v>47842.5</v>
      </c>
      <c r="G54" s="181"/>
      <c r="H54" s="163"/>
    </row>
    <row r="55" spans="1:8" ht="12.75">
      <c r="A55" s="10">
        <v>11</v>
      </c>
      <c r="B55" s="8"/>
      <c r="C55" s="8"/>
      <c r="D55" s="31">
        <f t="shared" si="3"/>
        <v>3575</v>
      </c>
      <c r="E55" s="9">
        <f t="shared" si="4"/>
        <v>825</v>
      </c>
      <c r="F55" s="31">
        <f t="shared" si="5"/>
        <v>51025</v>
      </c>
      <c r="G55" s="182">
        <f>AVERAGE(D55:D64)</f>
        <v>3203.75</v>
      </c>
      <c r="H55" s="164">
        <f>AVERAGE(E55:E64)</f>
        <v>453.75</v>
      </c>
    </row>
    <row r="56" spans="1:8" ht="12.75">
      <c r="A56" s="10">
        <v>12</v>
      </c>
      <c r="B56" s="8"/>
      <c r="C56" s="8"/>
      <c r="D56" s="31">
        <f t="shared" si="3"/>
        <v>3492.5</v>
      </c>
      <c r="E56" s="9">
        <f t="shared" si="4"/>
        <v>742.5</v>
      </c>
      <c r="F56" s="31">
        <f t="shared" si="5"/>
        <v>51107.5</v>
      </c>
      <c r="G56" s="181"/>
      <c r="H56" s="163"/>
    </row>
    <row r="57" spans="1:8" ht="12.75">
      <c r="A57" s="10">
        <v>13</v>
      </c>
      <c r="B57" s="8"/>
      <c r="C57" s="8"/>
      <c r="D57" s="31">
        <f t="shared" si="3"/>
        <v>3410</v>
      </c>
      <c r="E57" s="9">
        <f t="shared" si="4"/>
        <v>660</v>
      </c>
      <c r="F57" s="31">
        <f t="shared" si="5"/>
        <v>51190</v>
      </c>
      <c r="G57" s="181"/>
      <c r="H57" s="163"/>
    </row>
    <row r="58" spans="1:8" ht="12.75">
      <c r="A58" s="10">
        <v>14</v>
      </c>
      <c r="B58" s="8"/>
      <c r="C58" s="8"/>
      <c r="D58" s="31">
        <f t="shared" si="3"/>
        <v>3327.5</v>
      </c>
      <c r="E58" s="9">
        <f t="shared" si="4"/>
        <v>577.5</v>
      </c>
      <c r="F58" s="31">
        <f t="shared" si="5"/>
        <v>51272.5</v>
      </c>
      <c r="G58" s="181"/>
      <c r="H58" s="163"/>
    </row>
    <row r="59" spans="1:8" ht="12.75">
      <c r="A59" s="10">
        <v>15</v>
      </c>
      <c r="B59" s="8"/>
      <c r="C59" s="8"/>
      <c r="D59" s="31">
        <f t="shared" si="3"/>
        <v>3245</v>
      </c>
      <c r="E59" s="9">
        <f t="shared" si="4"/>
        <v>495</v>
      </c>
      <c r="F59" s="31">
        <f t="shared" si="5"/>
        <v>51355</v>
      </c>
      <c r="G59" s="181"/>
      <c r="H59" s="163"/>
    </row>
    <row r="60" spans="1:8" ht="12.75">
      <c r="A60" s="10">
        <v>16</v>
      </c>
      <c r="B60" s="8"/>
      <c r="C60" s="8"/>
      <c r="D60" s="31">
        <f t="shared" si="3"/>
        <v>3162.5</v>
      </c>
      <c r="E60" s="9">
        <f t="shared" si="4"/>
        <v>412.5</v>
      </c>
      <c r="F60" s="31">
        <f t="shared" si="5"/>
        <v>51437.5</v>
      </c>
      <c r="G60" s="181"/>
      <c r="H60" s="163"/>
    </row>
    <row r="61" spans="1:8" ht="12.75">
      <c r="A61" s="10">
        <v>17</v>
      </c>
      <c r="B61" s="8"/>
      <c r="C61" s="8"/>
      <c r="D61" s="31">
        <f t="shared" si="3"/>
        <v>3080</v>
      </c>
      <c r="E61" s="9">
        <f t="shared" si="4"/>
        <v>330</v>
      </c>
      <c r="F61" s="31">
        <f t="shared" si="5"/>
        <v>51520</v>
      </c>
      <c r="G61" s="181"/>
      <c r="H61" s="163"/>
    </row>
    <row r="62" spans="1:8" ht="12.75">
      <c r="A62" s="10">
        <v>18</v>
      </c>
      <c r="B62" s="8"/>
      <c r="C62" s="8"/>
      <c r="D62" s="31">
        <f t="shared" si="3"/>
        <v>2997.5</v>
      </c>
      <c r="E62" s="9">
        <f t="shared" si="4"/>
        <v>247.5</v>
      </c>
      <c r="F62" s="31">
        <f t="shared" si="5"/>
        <v>51602.5</v>
      </c>
      <c r="G62" s="181"/>
      <c r="H62" s="163"/>
    </row>
    <row r="63" spans="1:8" ht="12.75">
      <c r="A63" s="10">
        <v>19</v>
      </c>
      <c r="B63" s="8"/>
      <c r="C63" s="8"/>
      <c r="D63" s="31">
        <f t="shared" si="3"/>
        <v>2915</v>
      </c>
      <c r="E63" s="9">
        <f t="shared" si="4"/>
        <v>165</v>
      </c>
      <c r="F63" s="31">
        <f t="shared" si="5"/>
        <v>51685</v>
      </c>
      <c r="G63" s="181"/>
      <c r="H63" s="163"/>
    </row>
    <row r="64" spans="1:8" ht="13.5" thickBot="1">
      <c r="A64" s="10">
        <v>20</v>
      </c>
      <c r="B64" s="8"/>
      <c r="C64" s="8"/>
      <c r="D64" s="31">
        <f t="shared" si="3"/>
        <v>2832.5</v>
      </c>
      <c r="E64" s="9">
        <f t="shared" si="4"/>
        <v>82.5</v>
      </c>
      <c r="F64" s="31">
        <f t="shared" si="5"/>
        <v>51767.5</v>
      </c>
      <c r="G64" s="183"/>
      <c r="H64" s="165"/>
    </row>
    <row r="65" spans="1:6" ht="13.5" thickBot="1">
      <c r="A65" s="12" t="s">
        <v>1</v>
      </c>
      <c r="B65" s="13"/>
      <c r="C65" s="13">
        <f>SUM(C45:C64)</f>
        <v>31000</v>
      </c>
      <c r="D65" s="32">
        <f>SUM(D45:D64)</f>
        <v>103325</v>
      </c>
      <c r="E65" s="14">
        <f>SUM(E45:E64)</f>
        <v>48325</v>
      </c>
      <c r="F65" s="14"/>
    </row>
  </sheetData>
  <mergeCells count="20">
    <mergeCell ref="G55:G64"/>
    <mergeCell ref="E14:F14"/>
    <mergeCell ref="A1:F1"/>
    <mergeCell ref="A2:F2"/>
    <mergeCell ref="E5:F5"/>
    <mergeCell ref="E6:F6"/>
    <mergeCell ref="E12:F12"/>
    <mergeCell ref="E7:F7"/>
    <mergeCell ref="E11:F11"/>
    <mergeCell ref="G43:H43"/>
    <mergeCell ref="H45:H54"/>
    <mergeCell ref="H55:H64"/>
    <mergeCell ref="E13:F13"/>
    <mergeCell ref="A43:A44"/>
    <mergeCell ref="B43:C43"/>
    <mergeCell ref="A17:A18"/>
    <mergeCell ref="B17:F17"/>
    <mergeCell ref="F43:F44"/>
    <mergeCell ref="D43:E43"/>
    <mergeCell ref="G45:G54"/>
  </mergeCells>
  <printOptions horizontalCentered="1"/>
  <pageMargins left="0.27" right="0.27" top="0.59" bottom="0.52" header="0.41" footer="0.29"/>
  <pageSetup horizontalDpi="600" verticalDpi="600" orientation="portrait" paperSize="9" scale="9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25">
      <selection activeCell="A39" sqref="A39"/>
    </sheetView>
  </sheetViews>
  <sheetFormatPr defaultColWidth="9.00390625" defaultRowHeight="12.75"/>
  <cols>
    <col min="1" max="1" width="3.375" style="73" customWidth="1"/>
    <col min="2" max="2" width="39.375" style="73" customWidth="1"/>
    <col min="3" max="3" width="35.375" style="73" customWidth="1"/>
    <col min="4" max="6" width="11.25390625" style="124" customWidth="1"/>
    <col min="7" max="16384" width="9.125" style="73" customWidth="1"/>
  </cols>
  <sheetData>
    <row r="1" spans="1:6" ht="18" customHeight="1" thickBot="1">
      <c r="A1" s="199" t="s">
        <v>54</v>
      </c>
      <c r="B1" s="200"/>
      <c r="C1" s="200"/>
      <c r="D1" s="200"/>
      <c r="E1" s="201"/>
      <c r="F1" s="202"/>
    </row>
    <row r="2" spans="1:6" ht="4.5" customHeight="1" thickBot="1">
      <c r="A2" s="74"/>
      <c r="B2" s="75"/>
      <c r="C2" s="75"/>
      <c r="D2" s="76"/>
      <c r="E2" s="76"/>
      <c r="F2" s="76"/>
    </row>
    <row r="3" spans="1:6" s="79" customFormat="1" ht="23.25" thickBot="1">
      <c r="A3" s="206" t="s">
        <v>12</v>
      </c>
      <c r="B3" s="207"/>
      <c r="C3" s="208"/>
      <c r="D3" s="125" t="s">
        <v>112</v>
      </c>
      <c r="E3" s="126" t="s">
        <v>113</v>
      </c>
      <c r="F3" s="126" t="s">
        <v>114</v>
      </c>
    </row>
    <row r="4" spans="1:6" s="79" customFormat="1" ht="31.5" customHeight="1">
      <c r="A4" s="80">
        <v>2</v>
      </c>
      <c r="B4" s="81" t="s">
        <v>55</v>
      </c>
      <c r="C4" s="82" t="s">
        <v>56</v>
      </c>
      <c r="D4" s="83">
        <v>132000</v>
      </c>
      <c r="E4" s="84">
        <v>115000</v>
      </c>
      <c r="F4" s="84">
        <f>+E4-D4</f>
        <v>-17000</v>
      </c>
    </row>
    <row r="5" spans="1:6" s="79" customFormat="1" ht="16.5" customHeight="1">
      <c r="A5" s="209"/>
      <c r="B5" s="85" t="s">
        <v>57</v>
      </c>
      <c r="C5" s="86"/>
      <c r="D5" s="212"/>
      <c r="E5" s="196" t="s">
        <v>58</v>
      </c>
      <c r="F5" s="196"/>
    </row>
    <row r="6" spans="1:6" s="79" customFormat="1" ht="15.75" customHeight="1">
      <c r="A6" s="210"/>
      <c r="B6" s="85" t="s">
        <v>59</v>
      </c>
      <c r="C6" s="88" t="s">
        <v>60</v>
      </c>
      <c r="D6" s="213"/>
      <c r="E6" s="197"/>
      <c r="F6" s="197"/>
    </row>
    <row r="7" spans="1:6" s="79" customFormat="1" ht="17.25" customHeight="1">
      <c r="A7" s="210"/>
      <c r="B7" s="85" t="s">
        <v>61</v>
      </c>
      <c r="C7" s="88" t="s">
        <v>62</v>
      </c>
      <c r="D7" s="213"/>
      <c r="E7" s="197"/>
      <c r="F7" s="197"/>
    </row>
    <row r="8" spans="1:6" s="79" customFormat="1" ht="15.75" customHeight="1">
      <c r="A8" s="210"/>
      <c r="B8" s="85" t="s">
        <v>63</v>
      </c>
      <c r="C8" s="88" t="s">
        <v>64</v>
      </c>
      <c r="D8" s="213"/>
      <c r="E8" s="197"/>
      <c r="F8" s="197"/>
    </row>
    <row r="9" spans="1:6" s="79" customFormat="1" ht="18.75" customHeight="1">
      <c r="A9" s="210"/>
      <c r="B9" s="85" t="s">
        <v>65</v>
      </c>
      <c r="C9" s="88" t="s">
        <v>66</v>
      </c>
      <c r="D9" s="213"/>
      <c r="E9" s="197"/>
      <c r="F9" s="197"/>
    </row>
    <row r="10" spans="1:6" s="79" customFormat="1" ht="16.5" customHeight="1">
      <c r="A10" s="210"/>
      <c r="B10" s="85" t="s">
        <v>67</v>
      </c>
      <c r="C10" s="88" t="s">
        <v>68</v>
      </c>
      <c r="D10" s="213"/>
      <c r="E10" s="197"/>
      <c r="F10" s="197"/>
    </row>
    <row r="11" spans="1:6" s="79" customFormat="1" ht="20.25" customHeight="1">
      <c r="A11" s="210"/>
      <c r="B11" s="128" t="s">
        <v>69</v>
      </c>
      <c r="C11" s="129" t="s">
        <v>70</v>
      </c>
      <c r="D11" s="213"/>
      <c r="E11" s="197"/>
      <c r="F11" s="197"/>
    </row>
    <row r="12" spans="1:6" s="79" customFormat="1" ht="15.75" customHeight="1">
      <c r="A12" s="211"/>
      <c r="B12" s="85" t="s">
        <v>71</v>
      </c>
      <c r="C12" s="88"/>
      <c r="D12" s="214"/>
      <c r="E12" s="198"/>
      <c r="F12" s="198"/>
    </row>
    <row r="13" spans="1:6" s="79" customFormat="1" ht="34.5" customHeight="1">
      <c r="A13" s="80">
        <v>3</v>
      </c>
      <c r="B13" s="81" t="s">
        <v>72</v>
      </c>
      <c r="C13" s="82" t="s">
        <v>73</v>
      </c>
      <c r="D13" s="83">
        <v>21400</v>
      </c>
      <c r="E13" s="84">
        <v>17000</v>
      </c>
      <c r="F13" s="84">
        <f>+E13-D13</f>
        <v>-4400</v>
      </c>
    </row>
    <row r="14" spans="1:6" s="79" customFormat="1" ht="15.75" customHeight="1">
      <c r="A14" s="89"/>
      <c r="B14" s="85" t="s">
        <v>74</v>
      </c>
      <c r="C14" s="88"/>
      <c r="D14" s="90"/>
      <c r="E14" s="91" t="s">
        <v>58</v>
      </c>
      <c r="F14" s="91"/>
    </row>
    <row r="15" spans="1:6" s="79" customFormat="1" ht="15.75" customHeight="1">
      <c r="A15" s="89"/>
      <c r="B15" s="85" t="s">
        <v>75</v>
      </c>
      <c r="C15" s="88"/>
      <c r="D15" s="90"/>
      <c r="E15" s="91" t="s">
        <v>58</v>
      </c>
      <c r="F15" s="91"/>
    </row>
    <row r="16" spans="1:6" s="79" customFormat="1" ht="15.75" customHeight="1">
      <c r="A16" s="89"/>
      <c r="B16" s="85" t="s">
        <v>76</v>
      </c>
      <c r="C16" s="88"/>
      <c r="D16" s="90"/>
      <c r="E16" s="91" t="s">
        <v>58</v>
      </c>
      <c r="F16" s="91"/>
    </row>
    <row r="17" spans="1:6" s="79" customFormat="1" ht="15.75" customHeight="1">
      <c r="A17" s="89"/>
      <c r="B17" s="85" t="s">
        <v>77</v>
      </c>
      <c r="C17" s="88"/>
      <c r="D17" s="92">
        <v>1500</v>
      </c>
      <c r="E17" s="93"/>
      <c r="F17" s="93">
        <f aca="true" t="shared" si="0" ref="F17:F45">+E17-D17</f>
        <v>-1500</v>
      </c>
    </row>
    <row r="18" spans="1:6" s="79" customFormat="1" ht="15.75" customHeight="1">
      <c r="A18" s="89"/>
      <c r="B18" s="85" t="s">
        <v>78</v>
      </c>
      <c r="C18" s="88"/>
      <c r="D18" s="92">
        <v>1200</v>
      </c>
      <c r="E18" s="93"/>
      <c r="F18" s="93">
        <f t="shared" si="0"/>
        <v>-1200</v>
      </c>
    </row>
    <row r="19" spans="1:6" s="79" customFormat="1" ht="18" customHeight="1">
      <c r="A19" s="80">
        <v>4</v>
      </c>
      <c r="B19" s="81" t="s">
        <v>79</v>
      </c>
      <c r="C19" s="82" t="s">
        <v>80</v>
      </c>
      <c r="D19" s="83">
        <v>27600</v>
      </c>
      <c r="E19" s="84">
        <v>20600</v>
      </c>
      <c r="F19" s="84">
        <f t="shared" si="0"/>
        <v>-7000</v>
      </c>
    </row>
    <row r="20" spans="1:6" s="79" customFormat="1" ht="18" customHeight="1">
      <c r="A20" s="80">
        <v>5</v>
      </c>
      <c r="B20" s="81" t="s">
        <v>81</v>
      </c>
      <c r="C20" s="82" t="s">
        <v>80</v>
      </c>
      <c r="D20" s="83">
        <v>24900</v>
      </c>
      <c r="E20" s="84">
        <v>18900</v>
      </c>
      <c r="F20" s="84">
        <f t="shared" si="0"/>
        <v>-6000</v>
      </c>
    </row>
    <row r="21" spans="1:6" s="79" customFormat="1" ht="21" customHeight="1">
      <c r="A21" s="80">
        <v>6</v>
      </c>
      <c r="B21" s="81" t="s">
        <v>82</v>
      </c>
      <c r="C21" s="82" t="s">
        <v>80</v>
      </c>
      <c r="D21" s="83">
        <v>29200</v>
      </c>
      <c r="E21" s="84">
        <v>19200</v>
      </c>
      <c r="F21" s="84">
        <f t="shared" si="0"/>
        <v>-10000</v>
      </c>
    </row>
    <row r="22" spans="1:6" s="79" customFormat="1" ht="18" customHeight="1">
      <c r="A22" s="80">
        <v>7</v>
      </c>
      <c r="B22" s="81" t="s">
        <v>83</v>
      </c>
      <c r="C22" s="82" t="s">
        <v>80</v>
      </c>
      <c r="D22" s="83">
        <v>6000</v>
      </c>
      <c r="E22" s="84">
        <v>3000</v>
      </c>
      <c r="F22" s="84">
        <f t="shared" si="0"/>
        <v>-3000</v>
      </c>
    </row>
    <row r="23" spans="1:6" s="79" customFormat="1" ht="18" customHeight="1">
      <c r="A23" s="80">
        <v>4</v>
      </c>
      <c r="B23" s="81" t="s">
        <v>84</v>
      </c>
      <c r="C23" s="82" t="s">
        <v>85</v>
      </c>
      <c r="D23" s="83">
        <v>13700</v>
      </c>
      <c r="E23" s="84">
        <v>8700</v>
      </c>
      <c r="F23" s="84">
        <f t="shared" si="0"/>
        <v>-5000</v>
      </c>
    </row>
    <row r="24" spans="1:6" s="79" customFormat="1" ht="16.5" customHeight="1">
      <c r="A24" s="89">
        <v>8</v>
      </c>
      <c r="B24" s="85" t="s">
        <v>86</v>
      </c>
      <c r="C24" s="86"/>
      <c r="D24" s="92">
        <v>3500</v>
      </c>
      <c r="E24" s="93">
        <v>3500</v>
      </c>
      <c r="F24" s="93">
        <f t="shared" si="0"/>
        <v>0</v>
      </c>
    </row>
    <row r="25" spans="1:6" s="79" customFormat="1" ht="16.5" customHeight="1">
      <c r="A25" s="89">
        <v>9</v>
      </c>
      <c r="B25" s="85" t="s">
        <v>87</v>
      </c>
      <c r="C25" s="86"/>
      <c r="D25" s="92">
        <v>1230</v>
      </c>
      <c r="E25" s="93">
        <v>1230</v>
      </c>
      <c r="F25" s="93">
        <f t="shared" si="0"/>
        <v>0</v>
      </c>
    </row>
    <row r="26" spans="1:6" s="79" customFormat="1" ht="16.5" customHeight="1">
      <c r="A26" s="89">
        <v>10</v>
      </c>
      <c r="B26" s="85" t="s">
        <v>88</v>
      </c>
      <c r="C26" s="86"/>
      <c r="D26" s="92">
        <v>350</v>
      </c>
      <c r="E26" s="93">
        <v>350</v>
      </c>
      <c r="F26" s="93">
        <f t="shared" si="0"/>
        <v>0</v>
      </c>
    </row>
    <row r="27" spans="1:6" s="79" customFormat="1" ht="16.5" customHeight="1">
      <c r="A27" s="89">
        <v>11</v>
      </c>
      <c r="B27" s="85" t="s">
        <v>89</v>
      </c>
      <c r="C27" s="86"/>
      <c r="D27" s="92">
        <v>250</v>
      </c>
      <c r="E27" s="93">
        <v>250</v>
      </c>
      <c r="F27" s="93">
        <f t="shared" si="0"/>
        <v>0</v>
      </c>
    </row>
    <row r="28" spans="1:6" s="79" customFormat="1" ht="16.5" customHeight="1">
      <c r="A28" s="89">
        <v>12</v>
      </c>
      <c r="B28" s="85" t="s">
        <v>90</v>
      </c>
      <c r="C28" s="86"/>
      <c r="D28" s="92">
        <v>1800</v>
      </c>
      <c r="E28" s="93">
        <v>0</v>
      </c>
      <c r="F28" s="93">
        <f t="shared" si="0"/>
        <v>-1800</v>
      </c>
    </row>
    <row r="29" spans="1:6" s="79" customFormat="1" ht="16.5" customHeight="1">
      <c r="A29" s="89">
        <v>13</v>
      </c>
      <c r="B29" s="85" t="s">
        <v>91</v>
      </c>
      <c r="C29" s="86"/>
      <c r="D29" s="92">
        <v>400</v>
      </c>
      <c r="E29" s="93">
        <v>400</v>
      </c>
      <c r="F29" s="93">
        <f t="shared" si="0"/>
        <v>0</v>
      </c>
    </row>
    <row r="30" spans="1:6" s="79" customFormat="1" ht="16.5" customHeight="1">
      <c r="A30" s="130">
        <v>14</v>
      </c>
      <c r="B30" s="128" t="s">
        <v>92</v>
      </c>
      <c r="C30" s="131"/>
      <c r="D30" s="132">
        <v>2000</v>
      </c>
      <c r="E30" s="133">
        <v>2000</v>
      </c>
      <c r="F30" s="133">
        <f t="shared" si="0"/>
        <v>0</v>
      </c>
    </row>
    <row r="31" spans="1:6" s="79" customFormat="1" ht="16.5" customHeight="1">
      <c r="A31" s="89">
        <v>15</v>
      </c>
      <c r="B31" s="85" t="s">
        <v>93</v>
      </c>
      <c r="C31" s="86"/>
      <c r="D31" s="92">
        <v>800</v>
      </c>
      <c r="E31" s="93">
        <v>800</v>
      </c>
      <c r="F31" s="93">
        <f t="shared" si="0"/>
        <v>0</v>
      </c>
    </row>
    <row r="32" spans="1:6" s="79" customFormat="1" ht="16.5" customHeight="1">
      <c r="A32" s="94">
        <v>16</v>
      </c>
      <c r="B32" s="95" t="s">
        <v>94</v>
      </c>
      <c r="C32" s="96" t="s">
        <v>95</v>
      </c>
      <c r="D32" s="97">
        <v>5300</v>
      </c>
      <c r="E32" s="98">
        <v>5300</v>
      </c>
      <c r="F32" s="98">
        <f t="shared" si="0"/>
        <v>0</v>
      </c>
    </row>
    <row r="33" spans="1:6" s="79" customFormat="1" ht="16.5" customHeight="1">
      <c r="A33" s="99">
        <v>4</v>
      </c>
      <c r="B33" s="100" t="s">
        <v>96</v>
      </c>
      <c r="C33" s="101"/>
      <c r="D33" s="102">
        <v>3000</v>
      </c>
      <c r="E33" s="103">
        <v>0</v>
      </c>
      <c r="F33" s="103">
        <f t="shared" si="0"/>
        <v>-3000</v>
      </c>
    </row>
    <row r="34" spans="1:6" s="79" customFormat="1" ht="18" customHeight="1">
      <c r="A34" s="87">
        <v>5</v>
      </c>
      <c r="B34" s="104" t="s">
        <v>97</v>
      </c>
      <c r="C34" s="105"/>
      <c r="D34" s="106">
        <v>700</v>
      </c>
      <c r="E34" s="107">
        <v>700</v>
      </c>
      <c r="F34" s="107">
        <f t="shared" si="0"/>
        <v>0</v>
      </c>
    </row>
    <row r="35" spans="1:6" s="111" customFormat="1" ht="21" customHeight="1">
      <c r="A35" s="108">
        <v>10</v>
      </c>
      <c r="B35" s="109" t="s">
        <v>98</v>
      </c>
      <c r="C35" s="110"/>
      <c r="D35" s="102">
        <v>7000</v>
      </c>
      <c r="E35" s="103">
        <v>5000</v>
      </c>
      <c r="F35" s="103">
        <f t="shared" si="0"/>
        <v>-2000</v>
      </c>
    </row>
    <row r="36" spans="1:6" s="79" customFormat="1" ht="18" customHeight="1">
      <c r="A36" s="89">
        <v>11</v>
      </c>
      <c r="B36" s="85" t="s">
        <v>99</v>
      </c>
      <c r="C36" s="86"/>
      <c r="D36" s="92">
        <v>2200</v>
      </c>
      <c r="E36" s="93">
        <v>2200</v>
      </c>
      <c r="F36" s="93">
        <f t="shared" si="0"/>
        <v>0</v>
      </c>
    </row>
    <row r="37" spans="1:6" s="79" customFormat="1" ht="18" customHeight="1">
      <c r="A37" s="89">
        <v>12</v>
      </c>
      <c r="B37" s="85" t="s">
        <v>100</v>
      </c>
      <c r="C37" s="86"/>
      <c r="D37" s="92">
        <v>1500</v>
      </c>
      <c r="E37" s="93">
        <v>1500</v>
      </c>
      <c r="F37" s="93">
        <f t="shared" si="0"/>
        <v>0</v>
      </c>
    </row>
    <row r="38" spans="1:6" s="79" customFormat="1" ht="18" customHeight="1">
      <c r="A38" s="130">
        <v>13</v>
      </c>
      <c r="B38" s="128" t="s">
        <v>101</v>
      </c>
      <c r="C38" s="131"/>
      <c r="D38" s="132">
        <v>7000</v>
      </c>
      <c r="E38" s="133">
        <v>7000</v>
      </c>
      <c r="F38" s="133">
        <f t="shared" si="0"/>
        <v>0</v>
      </c>
    </row>
    <row r="39" spans="1:6" s="79" customFormat="1" ht="22.5" customHeight="1">
      <c r="A39" s="87">
        <v>16</v>
      </c>
      <c r="B39" s="104" t="s">
        <v>102</v>
      </c>
      <c r="C39" s="105"/>
      <c r="D39" s="106">
        <v>1200</v>
      </c>
      <c r="E39" s="107">
        <v>1200</v>
      </c>
      <c r="F39" s="107">
        <f t="shared" si="0"/>
        <v>0</v>
      </c>
    </row>
    <row r="40" spans="1:6" s="79" customFormat="1" ht="15" customHeight="1">
      <c r="A40" s="112">
        <v>9</v>
      </c>
      <c r="B40" s="113" t="s">
        <v>103</v>
      </c>
      <c r="C40" s="114" t="s">
        <v>104</v>
      </c>
      <c r="D40" s="115">
        <v>8400</v>
      </c>
      <c r="E40" s="116">
        <v>6400</v>
      </c>
      <c r="F40" s="116">
        <f t="shared" si="0"/>
        <v>-2000</v>
      </c>
    </row>
    <row r="41" spans="1:6" s="79" customFormat="1" ht="15" customHeight="1">
      <c r="A41" s="80">
        <v>13</v>
      </c>
      <c r="B41" s="81" t="s">
        <v>105</v>
      </c>
      <c r="C41" s="82" t="s">
        <v>104</v>
      </c>
      <c r="D41" s="83">
        <v>7150</v>
      </c>
      <c r="E41" s="84">
        <v>7150</v>
      </c>
      <c r="F41" s="84">
        <f t="shared" si="0"/>
        <v>0</v>
      </c>
    </row>
    <row r="42" spans="1:6" s="79" customFormat="1" ht="15" customHeight="1">
      <c r="A42" s="80">
        <v>9</v>
      </c>
      <c r="B42" s="81" t="s">
        <v>106</v>
      </c>
      <c r="C42" s="82" t="s">
        <v>104</v>
      </c>
      <c r="D42" s="83">
        <v>10600</v>
      </c>
      <c r="E42" s="84">
        <v>9600</v>
      </c>
      <c r="F42" s="84">
        <f t="shared" si="0"/>
        <v>-1000</v>
      </c>
    </row>
    <row r="43" spans="1:6" s="79" customFormat="1" ht="15" customHeight="1">
      <c r="A43" s="80">
        <v>11</v>
      </c>
      <c r="B43" s="81" t="s">
        <v>107</v>
      </c>
      <c r="C43" s="82" t="s">
        <v>104</v>
      </c>
      <c r="D43" s="83">
        <v>9000</v>
      </c>
      <c r="E43" s="84">
        <v>8000</v>
      </c>
      <c r="F43" s="84">
        <f t="shared" si="0"/>
        <v>-1000</v>
      </c>
    </row>
    <row r="44" spans="1:6" s="79" customFormat="1" ht="15" customHeight="1">
      <c r="A44" s="80">
        <v>10</v>
      </c>
      <c r="B44" s="81" t="s">
        <v>108</v>
      </c>
      <c r="C44" s="82" t="s">
        <v>104</v>
      </c>
      <c r="D44" s="83">
        <v>26400</v>
      </c>
      <c r="E44" s="84">
        <v>16400</v>
      </c>
      <c r="F44" s="84">
        <f t="shared" si="0"/>
        <v>-10000</v>
      </c>
    </row>
    <row r="45" spans="1:6" s="79" customFormat="1" ht="15" customHeight="1" thickBot="1">
      <c r="A45" s="77">
        <v>13</v>
      </c>
      <c r="B45" s="117" t="s">
        <v>109</v>
      </c>
      <c r="C45" s="78" t="s">
        <v>110</v>
      </c>
      <c r="D45" s="118">
        <v>3000</v>
      </c>
      <c r="E45" s="119">
        <v>3000</v>
      </c>
      <c r="F45" s="119">
        <f t="shared" si="0"/>
        <v>0</v>
      </c>
    </row>
    <row r="46" spans="1:6" s="79" customFormat="1" ht="5.25" customHeight="1" thickBot="1">
      <c r="A46" s="120"/>
      <c r="B46" s="121"/>
      <c r="C46" s="121"/>
      <c r="D46" s="122"/>
      <c r="E46" s="122"/>
      <c r="F46" s="122"/>
    </row>
    <row r="47" spans="1:6" s="79" customFormat="1" ht="26.25" customHeight="1" thickBot="1">
      <c r="A47" s="203" t="s">
        <v>111</v>
      </c>
      <c r="B47" s="204"/>
      <c r="C47" s="205"/>
      <c r="D47" s="123">
        <f>SUM(D4:D45)</f>
        <v>360280</v>
      </c>
      <c r="E47" s="127">
        <f>SUM(E4:E45)</f>
        <v>284380</v>
      </c>
      <c r="F47" s="127">
        <f>SUM(F4:F45)</f>
        <v>-75900</v>
      </c>
    </row>
    <row r="48" spans="1:6" s="79" customFormat="1" ht="26.25" customHeight="1" thickBot="1">
      <c r="A48" s="203" t="s">
        <v>15</v>
      </c>
      <c r="B48" s="204"/>
      <c r="C48" s="205"/>
      <c r="D48" s="123">
        <f>+D47/6</f>
        <v>60046.666666666664</v>
      </c>
      <c r="E48" s="127">
        <f>+E47/6</f>
        <v>47396.666666666664</v>
      </c>
      <c r="F48"/>
    </row>
    <row r="49" spans="4:6" s="79" customFormat="1" ht="12.75">
      <c r="D49" s="111"/>
      <c r="E49" s="111"/>
      <c r="F49" s="111"/>
    </row>
    <row r="50" spans="4:6" s="79" customFormat="1" ht="12.75">
      <c r="D50" s="111"/>
      <c r="E50" s="111"/>
      <c r="F50" s="111"/>
    </row>
    <row r="51" spans="4:6" s="79" customFormat="1" ht="12.75">
      <c r="D51" s="111"/>
      <c r="E51" s="111"/>
      <c r="F51" s="111"/>
    </row>
    <row r="52" spans="4:6" s="79" customFormat="1" ht="12.75">
      <c r="D52" s="111"/>
      <c r="E52" s="111"/>
      <c r="F52" s="111"/>
    </row>
    <row r="53" spans="4:6" s="79" customFormat="1" ht="12.75">
      <c r="D53" s="111"/>
      <c r="E53" s="111"/>
      <c r="F53" s="111"/>
    </row>
    <row r="54" spans="4:6" s="79" customFormat="1" ht="12.75">
      <c r="D54" s="111"/>
      <c r="E54" s="111"/>
      <c r="F54" s="111"/>
    </row>
    <row r="55" spans="4:6" s="79" customFormat="1" ht="12.75">
      <c r="D55" s="111"/>
      <c r="E55" s="111"/>
      <c r="F55" s="111"/>
    </row>
    <row r="56" spans="4:6" s="79" customFormat="1" ht="12.75">
      <c r="D56" s="111"/>
      <c r="E56" s="111"/>
      <c r="F56" s="111"/>
    </row>
    <row r="57" spans="4:6" s="79" customFormat="1" ht="12.75">
      <c r="D57" s="111"/>
      <c r="E57" s="111"/>
      <c r="F57" s="111"/>
    </row>
    <row r="58" spans="4:6" s="79" customFormat="1" ht="12.75">
      <c r="D58" s="111"/>
      <c r="E58" s="111"/>
      <c r="F58" s="111"/>
    </row>
    <row r="59" spans="4:6" s="79" customFormat="1" ht="12.75">
      <c r="D59" s="111"/>
      <c r="E59" s="111"/>
      <c r="F59" s="111"/>
    </row>
    <row r="60" spans="4:6" s="79" customFormat="1" ht="12.75">
      <c r="D60" s="111"/>
      <c r="E60" s="111"/>
      <c r="F60" s="111"/>
    </row>
    <row r="61" spans="4:6" s="79" customFormat="1" ht="12.75">
      <c r="D61" s="111"/>
      <c r="E61" s="111"/>
      <c r="F61" s="111"/>
    </row>
    <row r="62" spans="4:6" s="79" customFormat="1" ht="12.75">
      <c r="D62" s="111"/>
      <c r="E62" s="111"/>
      <c r="F62" s="111"/>
    </row>
    <row r="63" spans="4:6" s="79" customFormat="1" ht="12.75">
      <c r="D63" s="111"/>
      <c r="E63" s="111"/>
      <c r="F63" s="111"/>
    </row>
    <row r="64" spans="4:6" s="79" customFormat="1" ht="12.75">
      <c r="D64" s="111"/>
      <c r="E64" s="111"/>
      <c r="F64" s="111"/>
    </row>
    <row r="65" spans="4:6" s="79" customFormat="1" ht="12.75">
      <c r="D65" s="111"/>
      <c r="E65" s="111"/>
      <c r="F65" s="111"/>
    </row>
    <row r="66" spans="4:6" s="79" customFormat="1" ht="12.75">
      <c r="D66" s="111"/>
      <c r="E66" s="111"/>
      <c r="F66" s="111"/>
    </row>
    <row r="67" spans="4:6" s="79" customFormat="1" ht="12.75">
      <c r="D67" s="111"/>
      <c r="E67" s="111"/>
      <c r="F67" s="111"/>
    </row>
    <row r="68" spans="4:6" s="79" customFormat="1" ht="12.75">
      <c r="D68" s="111"/>
      <c r="E68" s="111"/>
      <c r="F68" s="111"/>
    </row>
    <row r="69" spans="4:6" s="79" customFormat="1" ht="12.75">
      <c r="D69" s="111"/>
      <c r="E69" s="111"/>
      <c r="F69" s="111"/>
    </row>
    <row r="70" spans="4:6" s="79" customFormat="1" ht="12.75">
      <c r="D70" s="111"/>
      <c r="E70" s="111"/>
      <c r="F70" s="111"/>
    </row>
    <row r="71" spans="4:6" s="79" customFormat="1" ht="12.75">
      <c r="D71" s="111"/>
      <c r="E71" s="111"/>
      <c r="F71" s="111"/>
    </row>
    <row r="72" spans="4:6" s="79" customFormat="1" ht="12.75">
      <c r="D72" s="111"/>
      <c r="E72" s="111"/>
      <c r="F72" s="111"/>
    </row>
    <row r="73" spans="4:6" s="79" customFormat="1" ht="12.75">
      <c r="D73" s="111"/>
      <c r="E73" s="111"/>
      <c r="F73" s="111"/>
    </row>
    <row r="74" spans="4:6" s="79" customFormat="1" ht="12.75">
      <c r="D74" s="111"/>
      <c r="E74" s="111"/>
      <c r="F74" s="111"/>
    </row>
    <row r="75" spans="4:6" s="79" customFormat="1" ht="12.75">
      <c r="D75" s="111"/>
      <c r="E75" s="111"/>
      <c r="F75" s="111"/>
    </row>
    <row r="76" spans="4:6" s="79" customFormat="1" ht="12.75">
      <c r="D76" s="111"/>
      <c r="E76" s="111"/>
      <c r="F76" s="111"/>
    </row>
    <row r="77" spans="4:6" s="79" customFormat="1" ht="12.75">
      <c r="D77" s="111"/>
      <c r="E77" s="111"/>
      <c r="F77" s="111"/>
    </row>
    <row r="78" spans="4:6" s="79" customFormat="1" ht="12.75">
      <c r="D78" s="111"/>
      <c r="E78" s="111"/>
      <c r="F78" s="111"/>
    </row>
    <row r="79" spans="4:6" s="79" customFormat="1" ht="12.75">
      <c r="D79" s="111"/>
      <c r="E79" s="111"/>
      <c r="F79" s="111"/>
    </row>
  </sheetData>
  <mergeCells count="8">
    <mergeCell ref="F5:F12"/>
    <mergeCell ref="A1:F1"/>
    <mergeCell ref="A48:C48"/>
    <mergeCell ref="A47:C47"/>
    <mergeCell ref="E5:E12"/>
    <mergeCell ref="A3:C3"/>
    <mergeCell ref="A5:A12"/>
    <mergeCell ref="D5:D12"/>
  </mergeCells>
  <printOptions horizontalCentered="1"/>
  <pageMargins left="0.1968503937007874" right="0.1968503937007874" top="0.69" bottom="0.35433070866141736" header="0.31496062992125984" footer="0.275590551181102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2007-10-14T17:31:55Z</cp:lastPrinted>
  <dcterms:created xsi:type="dcterms:W3CDTF">2007-09-07T06:37:24Z</dcterms:created>
  <dcterms:modified xsi:type="dcterms:W3CDTF">2007-11-29T14:29:45Z</dcterms:modified>
  <cp:category/>
  <cp:version/>
  <cp:contentType/>
  <cp:contentStatus/>
</cp:coreProperties>
</file>