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hospodaření" sheetId="1" r:id="rId1"/>
    <sheet name="pohl-závazky" sheetId="2" r:id="rId2"/>
    <sheet name="plneni_financniho_planu_nemocni" sheetId="3" r:id="rId3"/>
  </sheets>
  <definedNames>
    <definedName name="_xlnm.Print_Area" localSheetId="0">'hospodaření'!$B$1:$R$55</definedName>
    <definedName name="_xlnm.Print_Area" localSheetId="2">'plneni_financniho_planu_nemocni'!$B$1:$W$77</definedName>
    <definedName name="_xlnm.Print_Area" localSheetId="1">'pohl-závazky'!$A$1:$N$50</definedName>
  </definedNames>
  <calcPr fullCalcOnLoad="1"/>
</workbook>
</file>

<file path=xl/sharedStrings.xml><?xml version="1.0" encoding="utf-8"?>
<sst xmlns="http://schemas.openxmlformats.org/spreadsheetml/2006/main" count="200" uniqueCount="140">
  <si>
    <t>Nemocnice Pelhřimov, měsíční hospodaření za 9. měsíc</t>
  </si>
  <si>
    <t>hč</t>
  </si>
  <si>
    <t>dč</t>
  </si>
  <si>
    <t>celkem</t>
  </si>
  <si>
    <t>Výnosy</t>
  </si>
  <si>
    <t>Tržby z prodeje služeb /úč.602/</t>
  </si>
  <si>
    <t>tržby od zdrav.pojišťoven</t>
  </si>
  <si>
    <t>tržby mimo zdrav. pojištění</t>
  </si>
  <si>
    <t>Tržby za prodané zboží /úč.604/</t>
  </si>
  <si>
    <t>tržby za prodej v lékárnách</t>
  </si>
  <si>
    <t>Aktivace /sesk.62/</t>
  </si>
  <si>
    <t>Ostatní výnosy /sesk. 64/</t>
  </si>
  <si>
    <t>zúčtování fondů</t>
  </si>
  <si>
    <t>Ostatní výnosy /sesk. 65/</t>
  </si>
  <si>
    <t>Provozní dotace /úč.691/</t>
  </si>
  <si>
    <t>Náklady</t>
  </si>
  <si>
    <t>Spotřeba materiálu /úč.501/</t>
  </si>
  <si>
    <t>spotřeba léčivých přípravků</t>
  </si>
  <si>
    <t>krev a krevní výrobky</t>
  </si>
  <si>
    <t>spec.zdravotnický materiál</t>
  </si>
  <si>
    <t>potraviny</t>
  </si>
  <si>
    <t>PHM</t>
  </si>
  <si>
    <t>DDH majetek</t>
  </si>
  <si>
    <t>všeobecný materiál</t>
  </si>
  <si>
    <t>ostatní materiálové náklady</t>
  </si>
  <si>
    <t>Spotřeba energie /úč.502 a 503/</t>
  </si>
  <si>
    <t xml:space="preserve"> - el energie</t>
  </si>
  <si>
    <t xml:space="preserve"> - plyn</t>
  </si>
  <si>
    <t xml:space="preserve"> - pevná paliva</t>
  </si>
  <si>
    <t xml:space="preserve"> - voda</t>
  </si>
  <si>
    <t>Prodané zboží /úč.504/</t>
  </si>
  <si>
    <t>Opravy a údržba /úč. 511/</t>
  </si>
  <si>
    <t>Cestovné /512/</t>
  </si>
  <si>
    <t>Reprezentace /513/</t>
  </si>
  <si>
    <t>Ostatní služby /518/</t>
  </si>
  <si>
    <t>služby spojů</t>
  </si>
  <si>
    <t xml:space="preserve">dopravné </t>
  </si>
  <si>
    <t>nájemné</t>
  </si>
  <si>
    <t>ostatní služby</t>
  </si>
  <si>
    <t>Osobní náklady /sesk. 52/</t>
  </si>
  <si>
    <t>mzdové náklady /521/</t>
  </si>
  <si>
    <t>v tom platy zaměstnanců</t>
  </si>
  <si>
    <t>v tom OON</t>
  </si>
  <si>
    <t>v tom soc pojištění /524-528/</t>
  </si>
  <si>
    <t>Daně /sesk.53/</t>
  </si>
  <si>
    <t>/sesk. 54/(pokuty a penále)</t>
  </si>
  <si>
    <t xml:space="preserve"> - smluvní pokuty</t>
  </si>
  <si>
    <t>seskupení účtu 55</t>
  </si>
  <si>
    <t>Odpisy /551/</t>
  </si>
  <si>
    <t>ost. 55</t>
  </si>
  <si>
    <t>Daň z příjmů /sesk. 59/</t>
  </si>
  <si>
    <t>Hospodářský výsledek</t>
  </si>
  <si>
    <t>Pohledávky z obchodního styku</t>
  </si>
  <si>
    <t>odběratelé (311)</t>
  </si>
  <si>
    <t>poskytnuté provozní zálohy</t>
  </si>
  <si>
    <t>ostatní pohledávky (316)</t>
  </si>
  <si>
    <t>za zaměstnanci (335)</t>
  </si>
  <si>
    <t>jiné pohledávky (378)</t>
  </si>
  <si>
    <t>po lhůtě splatnosti</t>
  </si>
  <si>
    <t>do 30 dnů</t>
  </si>
  <si>
    <t>31 - 90 dnů</t>
  </si>
  <si>
    <t xml:space="preserve">91 - 180 dnů </t>
  </si>
  <si>
    <t xml:space="preserve">181-360 dnů </t>
  </si>
  <si>
    <t>nad 360 dnů</t>
  </si>
  <si>
    <t>Závazky z obchodního styku</t>
  </si>
  <si>
    <t>dodavatelé (321)</t>
  </si>
  <si>
    <t>přijaté zálohy (324)</t>
  </si>
  <si>
    <t>ostatní závazky (325)</t>
  </si>
  <si>
    <t>zaměstnanci (331)</t>
  </si>
  <si>
    <t>soc. a zdr pojištění (336)</t>
  </si>
  <si>
    <t>ostatní přímé daně (342)</t>
  </si>
  <si>
    <t>jiné závazky (379)</t>
  </si>
  <si>
    <t>ost.dlouhodobé závazky (959)</t>
  </si>
  <si>
    <t>krátkodobé</t>
  </si>
  <si>
    <t>3. Vývoj cash flow a peněžních fondů</t>
  </si>
  <si>
    <t>Vývoj CF a peněžních fondů - úč.241 a 243</t>
  </si>
  <si>
    <t>Zůstatek na běžném účtu (úč.241)</t>
  </si>
  <si>
    <t>provozní prostředky (241 10)</t>
  </si>
  <si>
    <t>fond odměn (241 40)</t>
  </si>
  <si>
    <t>fond rezervní (241 50)</t>
  </si>
  <si>
    <t>fond investiční (241 20)</t>
  </si>
  <si>
    <t>Účetní zůstatky fondů</t>
  </si>
  <si>
    <t>fond odměn (911)</t>
  </si>
  <si>
    <t>fond rezervní (914)</t>
  </si>
  <si>
    <t>fond investiční (916)</t>
  </si>
  <si>
    <t>jiné finanční fondy /úč 918/</t>
  </si>
  <si>
    <t>Zůstatek FKSP na b.ú. (úč. 243)</t>
  </si>
  <si>
    <t>Účetní zůstatek FKSP</t>
  </si>
  <si>
    <t>Vývoj CF a peněžních fondů - úč.245</t>
  </si>
  <si>
    <t>Zůstatek na běžném účtu (úč.245)</t>
  </si>
  <si>
    <t>fond rezervní (245 90)</t>
  </si>
  <si>
    <t>fond investiční (245 20)</t>
  </si>
  <si>
    <t>ostatní zdroje (245 40)</t>
  </si>
  <si>
    <t xml:space="preserve"> / </t>
  </si>
  <si>
    <t>2007</t>
  </si>
  <si>
    <t>plán</t>
  </si>
  <si>
    <t>skutečnost</t>
  </si>
  <si>
    <t>%</t>
  </si>
  <si>
    <t>rozdíl plán - skutečnost</t>
  </si>
  <si>
    <t>74.7</t>
  </si>
  <si>
    <t>77.0</t>
  </si>
  <si>
    <t xml:space="preserve"> 91 351</t>
  </si>
  <si>
    <t xml:space="preserve">  368</t>
  </si>
  <si>
    <t xml:space="preserve"> 91 719</t>
  </si>
  <si>
    <t>64.2</t>
  </si>
  <si>
    <t xml:space="preserve"> 18 265</t>
  </si>
  <si>
    <t xml:space="preserve">  </t>
  </si>
  <si>
    <t>-  3</t>
  </si>
  <si>
    <t xml:space="preserve">     zúčtování fondů</t>
  </si>
  <si>
    <t>-  5</t>
  </si>
  <si>
    <t>77.5</t>
  </si>
  <si>
    <t xml:space="preserve">  360</t>
  </si>
  <si>
    <t xml:space="preserve">     potraviny</t>
  </si>
  <si>
    <t xml:space="preserve">     PHM</t>
  </si>
  <si>
    <t xml:space="preserve">     DDH majetek</t>
  </si>
  <si>
    <t xml:space="preserve">     všeobecný materiál</t>
  </si>
  <si>
    <t xml:space="preserve">     spotřeba ost.nesklad.dodávek /úč.503/</t>
  </si>
  <si>
    <t>Služby /sesk.úč.51/</t>
  </si>
  <si>
    <t xml:space="preserve"> 11 701</t>
  </si>
  <si>
    <t xml:space="preserve">     služby spojů</t>
  </si>
  <si>
    <t xml:space="preserve">      nájemné</t>
  </si>
  <si>
    <t xml:space="preserve">     ostatní služby</t>
  </si>
  <si>
    <t xml:space="preserve">     mzdové náklady /521/</t>
  </si>
  <si>
    <t xml:space="preserve">     platy zaměstnanců</t>
  </si>
  <si>
    <t xml:space="preserve">     ostatní osobní náklady</t>
  </si>
  <si>
    <t xml:space="preserve">     sociální pojištění</t>
  </si>
  <si>
    <t>Sesk. 54 (pokuty a penále)</t>
  </si>
  <si>
    <t>Seskupení úč.55</t>
  </si>
  <si>
    <t>-  351</t>
  </si>
  <si>
    <t>55.6</t>
  </si>
  <si>
    <t xml:space="preserve">  800</t>
  </si>
  <si>
    <t xml:space="preserve">  711</t>
  </si>
  <si>
    <t xml:space="preserve"> 1 511</t>
  </si>
  <si>
    <t>Zdroj: Datový sklad kraje Vysočina</t>
  </si>
  <si>
    <t>Počet stran: 3</t>
  </si>
  <si>
    <t>Nárůst 2007-2006</t>
  </si>
  <si>
    <t>Výnosy, náklady</t>
  </si>
  <si>
    <t xml:space="preserve">Plnění finančního plánu organizace </t>
  </si>
  <si>
    <t>Pohledávky a závazky za 9. měsíc</t>
  </si>
  <si>
    <t>RK-33-2007-31,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</si>
</sst>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  <numFmt numFmtId="173" formatCode="[$-1010409]###\ ###\ ###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3" fillId="0" borderId="1" xfId="0" applyFill="1" applyBorder="1" applyAlignment="1">
      <alignment vertical="top" wrapText="1"/>
    </xf>
    <xf numFmtId="173" fontId="3" fillId="0" borderId="1" xfId="0" applyFill="1" applyBorder="1" applyAlignment="1">
      <alignment horizontal="righ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3" fillId="2" borderId="1" xfId="0" applyFill="1" applyBorder="1" applyAlignment="1">
      <alignment vertical="top" wrapText="1"/>
    </xf>
    <xf numFmtId="173" fontId="3" fillId="2" borderId="1" xfId="0" applyFill="1" applyBorder="1" applyAlignment="1">
      <alignment horizontal="right" vertical="top" wrapText="1"/>
    </xf>
    <xf numFmtId="0" fontId="3" fillId="2" borderId="1" xfId="0" applyFill="1" applyBorder="1" applyAlignment="1">
      <alignment horizontal="right"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0" fillId="2" borderId="0" xfId="0" applyFill="1" applyAlignment="1">
      <alignment wrapText="1"/>
    </xf>
    <xf numFmtId="0" fontId="3" fillId="3" borderId="1" xfId="0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173" fontId="5" fillId="3" borderId="1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73" fontId="5" fillId="3" borderId="1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top" wrapText="1"/>
    </xf>
    <xf numFmtId="173" fontId="3" fillId="2" borderId="1" xfId="0" applyNumberFormat="1" applyFill="1" applyBorder="1" applyAlignment="1">
      <alignment horizontal="right" vertical="top" wrapText="1"/>
    </xf>
    <xf numFmtId="10" fontId="3" fillId="2" borderId="1" xfId="0" applyNumberFormat="1" applyFill="1" applyBorder="1" applyAlignment="1">
      <alignment horizontal="right" vertical="top" wrapText="1"/>
    </xf>
    <xf numFmtId="0" fontId="6" fillId="0" borderId="0" xfId="0" applyFont="1" applyAlignment="1">
      <alignment vertical="center" wrapText="1"/>
    </xf>
    <xf numFmtId="0" fontId="2" fillId="2" borderId="0" xfId="0" applyFont="1" applyFill="1" applyBorder="1" applyAlignment="1">
      <alignment vertical="top" wrapText="1"/>
    </xf>
    <xf numFmtId="172" fontId="5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172" fontId="5" fillId="3" borderId="1" xfId="0" applyFont="1" applyFill="1" applyBorder="1" applyAlignment="1">
      <alignment horizontal="center" vertical="top" wrapText="1"/>
    </xf>
    <xf numFmtId="173" fontId="3" fillId="2" borderId="2" xfId="0" applyNumberFormat="1" applyFill="1" applyBorder="1" applyAlignment="1">
      <alignment horizontal="right" vertical="top" wrapText="1"/>
    </xf>
    <xf numFmtId="173" fontId="3" fillId="2" borderId="3" xfId="0" applyNumberFormat="1" applyFill="1" applyBorder="1" applyAlignment="1">
      <alignment horizontal="right" vertical="top" wrapText="1"/>
    </xf>
    <xf numFmtId="173" fontId="5" fillId="3" borderId="1" xfId="0" applyNumberFormat="1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right" vertical="top" wrapText="1"/>
    </xf>
    <xf numFmtId="10" fontId="5" fillId="3" borderId="1" xfId="0" applyNumberFormat="1" applyFont="1" applyFill="1" applyBorder="1" applyAlignment="1">
      <alignment horizontal="right" vertical="top" wrapText="1"/>
    </xf>
    <xf numFmtId="173" fontId="5" fillId="3" borderId="3" xfId="0" applyNumberFormat="1" applyFont="1" applyFill="1" applyBorder="1" applyAlignment="1">
      <alignment horizontal="right" vertical="top" wrapText="1"/>
    </xf>
    <xf numFmtId="172" fontId="5" fillId="3" borderId="4" xfId="0" applyFont="1" applyFill="1" applyBorder="1" applyAlignment="1">
      <alignment horizontal="center" vertical="top" wrapText="1"/>
    </xf>
    <xf numFmtId="173" fontId="3" fillId="0" borderId="2" xfId="0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73" fontId="5" fillId="3" borderId="1" xfId="0" applyFont="1" applyFill="1" applyBorder="1" applyAlignment="1">
      <alignment horizontal="right" vertical="top" wrapText="1"/>
    </xf>
    <xf numFmtId="173" fontId="3" fillId="0" borderId="1" xfId="0" applyFill="1" applyBorder="1" applyAlignment="1">
      <alignment horizontal="right" vertical="top" wrapText="1"/>
    </xf>
    <xf numFmtId="173" fontId="5" fillId="3" borderId="1" xfId="0" applyFont="1" applyFill="1" applyBorder="1" applyAlignment="1">
      <alignment horizontal="right" vertical="center" wrapText="1"/>
    </xf>
    <xf numFmtId="0" fontId="3" fillId="0" borderId="1" xfId="0" applyFill="1" applyBorder="1" applyAlignment="1">
      <alignment vertical="top"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2" fillId="0" borderId="0" xfId="0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172" fontId="5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center" wrapText="1"/>
    </xf>
    <xf numFmtId="172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2" borderId="0" xfId="0" applyFill="1" applyBorder="1" applyAlignment="1">
      <alignment vertical="top" wrapText="1"/>
    </xf>
    <xf numFmtId="0" fontId="3" fillId="2" borderId="1" xfId="0" applyFill="1" applyBorder="1" applyAlignment="1">
      <alignment vertical="top" wrapText="1"/>
    </xf>
    <xf numFmtId="173" fontId="3" fillId="2" borderId="1" xfId="0" applyFill="1" applyBorder="1" applyAlignment="1">
      <alignment horizontal="right" vertical="top" wrapText="1"/>
    </xf>
    <xf numFmtId="0" fontId="3" fillId="3" borderId="1" xfId="0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3" borderId="1" xfId="0" applyFill="1" applyBorder="1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6"/>
  <sheetViews>
    <sheetView showGridLines="0" tabSelected="1" workbookViewId="0" topLeftCell="A1">
      <selection activeCell="O1" sqref="O1:Q1"/>
    </sheetView>
  </sheetViews>
  <sheetFormatPr defaultColWidth="9.140625" defaultRowHeight="12.75"/>
  <cols>
    <col min="1" max="1" width="0.71875" style="0" customWidth="1"/>
    <col min="2" max="2" width="28.140625" style="0" customWidth="1"/>
    <col min="3" max="3" width="24.28125" style="0" customWidth="1"/>
    <col min="4" max="7" width="8.140625" style="0" customWidth="1"/>
    <col min="8" max="8" width="6.57421875" style="0" customWidth="1"/>
    <col min="9" max="9" width="1.57421875" style="0" customWidth="1"/>
    <col min="10" max="12" width="8.140625" style="0" customWidth="1"/>
    <col min="13" max="13" width="5.140625" style="0" customWidth="1"/>
    <col min="14" max="14" width="2.8515625" style="0" customWidth="1"/>
    <col min="15" max="17" width="8.140625" style="0" customWidth="1"/>
  </cols>
  <sheetData>
    <row r="1" spans="1:17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0" t="s">
        <v>139</v>
      </c>
      <c r="P1" s="51"/>
      <c r="Q1" s="52"/>
    </row>
    <row r="2" spans="1:17" ht="13.5" customHeight="1">
      <c r="A2" s="4"/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"/>
      <c r="O2" s="50" t="s">
        <v>134</v>
      </c>
      <c r="P2" s="51"/>
      <c r="Q2" s="52"/>
    </row>
    <row r="3" spans="1:17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3" customHeight="1" thickBot="1">
      <c r="A4" s="4"/>
      <c r="B4" s="59"/>
      <c r="C4" s="59"/>
      <c r="D4" s="59"/>
      <c r="E4" s="59"/>
      <c r="F4" s="59"/>
      <c r="G4" s="59"/>
      <c r="H4" s="59"/>
      <c r="I4" s="5"/>
      <c r="J4" s="5"/>
      <c r="K4" s="5"/>
      <c r="L4" s="5"/>
      <c r="M4" s="5"/>
      <c r="N4" s="5"/>
      <c r="O4" s="5"/>
      <c r="P4" s="5"/>
      <c r="Q4" s="6"/>
    </row>
    <row r="5" spans="1:17" ht="9.75" customHeight="1" hidden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18" ht="11.25" customHeight="1" thickBot="1">
      <c r="A6" s="4"/>
      <c r="B6" s="60" t="s">
        <v>136</v>
      </c>
      <c r="C6" s="60"/>
      <c r="D6" s="61" t="s">
        <v>1</v>
      </c>
      <c r="E6" s="61"/>
      <c r="F6" s="61"/>
      <c r="G6" s="61"/>
      <c r="H6" s="61" t="s">
        <v>2</v>
      </c>
      <c r="I6" s="61"/>
      <c r="J6" s="61"/>
      <c r="K6" s="61"/>
      <c r="L6" s="61"/>
      <c r="M6" s="61" t="s">
        <v>3</v>
      </c>
      <c r="N6" s="61"/>
      <c r="O6" s="61"/>
      <c r="P6" s="61"/>
      <c r="Q6" s="62"/>
      <c r="R6" s="57" t="s">
        <v>135</v>
      </c>
    </row>
    <row r="7" spans="1:18" ht="13.5" thickBot="1">
      <c r="A7" s="4"/>
      <c r="B7" s="60"/>
      <c r="C7" s="60"/>
      <c r="D7" s="41">
        <v>2004</v>
      </c>
      <c r="E7" s="41">
        <v>2005</v>
      </c>
      <c r="F7" s="41">
        <v>2006</v>
      </c>
      <c r="G7" s="41">
        <v>2007</v>
      </c>
      <c r="H7" s="63">
        <v>2004</v>
      </c>
      <c r="I7" s="63"/>
      <c r="J7" s="41">
        <v>2005</v>
      </c>
      <c r="K7" s="41">
        <v>2006</v>
      </c>
      <c r="L7" s="41">
        <v>2007</v>
      </c>
      <c r="M7" s="63">
        <v>2004</v>
      </c>
      <c r="N7" s="63"/>
      <c r="O7" s="41">
        <v>2005</v>
      </c>
      <c r="P7" s="41">
        <v>2006</v>
      </c>
      <c r="Q7" s="48">
        <v>2007</v>
      </c>
      <c r="R7" s="58"/>
    </row>
    <row r="8" spans="1:18" ht="13.5" thickBot="1">
      <c r="A8" s="4"/>
      <c r="B8" s="56" t="s">
        <v>4</v>
      </c>
      <c r="C8" s="7" t="s">
        <v>5</v>
      </c>
      <c r="D8" s="8">
        <v>229346</v>
      </c>
      <c r="E8" s="8">
        <v>239323</v>
      </c>
      <c r="F8" s="8">
        <v>256299</v>
      </c>
      <c r="G8" s="8">
        <v>269649</v>
      </c>
      <c r="H8" s="54">
        <v>644</v>
      </c>
      <c r="I8" s="54"/>
      <c r="J8" s="8">
        <v>1134</v>
      </c>
      <c r="K8" s="8">
        <v>1171</v>
      </c>
      <c r="L8" s="8">
        <v>1232</v>
      </c>
      <c r="M8" s="54">
        <v>229990</v>
      </c>
      <c r="N8" s="54"/>
      <c r="O8" s="8">
        <v>240457</v>
      </c>
      <c r="P8" s="8">
        <v>257470</v>
      </c>
      <c r="Q8" s="8">
        <v>270881</v>
      </c>
      <c r="R8" s="49">
        <f>+Q8-P8</f>
        <v>13411</v>
      </c>
    </row>
    <row r="9" spans="1:18" ht="13.5" thickBot="1">
      <c r="A9" s="4"/>
      <c r="B9" s="56"/>
      <c r="C9" s="7" t="s">
        <v>6</v>
      </c>
      <c r="D9" s="8">
        <v>222610</v>
      </c>
      <c r="E9" s="8">
        <v>232174</v>
      </c>
      <c r="F9" s="8">
        <v>249477</v>
      </c>
      <c r="G9" s="8"/>
      <c r="H9" s="54"/>
      <c r="I9" s="54"/>
      <c r="J9" s="8"/>
      <c r="K9" s="8"/>
      <c r="L9" s="8"/>
      <c r="M9" s="54">
        <v>222610</v>
      </c>
      <c r="N9" s="54"/>
      <c r="O9" s="8">
        <v>232174</v>
      </c>
      <c r="P9" s="8">
        <v>249477</v>
      </c>
      <c r="Q9" s="8"/>
      <c r="R9" s="8"/>
    </row>
    <row r="10" spans="1:18" ht="13.5" thickBot="1">
      <c r="A10" s="4"/>
      <c r="B10" s="56"/>
      <c r="C10" s="7" t="s">
        <v>7</v>
      </c>
      <c r="D10" s="8">
        <v>6736</v>
      </c>
      <c r="E10" s="8">
        <v>7149</v>
      </c>
      <c r="F10" s="8">
        <v>6822</v>
      </c>
      <c r="G10" s="8"/>
      <c r="H10" s="54">
        <v>644</v>
      </c>
      <c r="I10" s="54"/>
      <c r="J10" s="8">
        <v>1134</v>
      </c>
      <c r="K10" s="8">
        <v>1171</v>
      </c>
      <c r="L10" s="8"/>
      <c r="M10" s="54">
        <v>7380</v>
      </c>
      <c r="N10" s="54"/>
      <c r="O10" s="8">
        <v>8283</v>
      </c>
      <c r="P10" s="8">
        <v>7993</v>
      </c>
      <c r="Q10" s="8"/>
      <c r="R10" s="8"/>
    </row>
    <row r="11" spans="1:18" ht="13.5" thickBot="1">
      <c r="A11" s="4"/>
      <c r="B11" s="56"/>
      <c r="C11" s="7" t="s">
        <v>8</v>
      </c>
      <c r="D11" s="8">
        <v>32717</v>
      </c>
      <c r="E11" s="8">
        <v>34579</v>
      </c>
      <c r="F11" s="8">
        <v>39763</v>
      </c>
      <c r="G11" s="8">
        <v>32735</v>
      </c>
      <c r="H11" s="54"/>
      <c r="I11" s="54"/>
      <c r="J11" s="8"/>
      <c r="K11" s="8"/>
      <c r="L11" s="8"/>
      <c r="M11" s="54">
        <v>32717</v>
      </c>
      <c r="N11" s="54"/>
      <c r="O11" s="8">
        <v>34579</v>
      </c>
      <c r="P11" s="8">
        <v>39763</v>
      </c>
      <c r="Q11" s="8">
        <v>32735</v>
      </c>
      <c r="R11" s="8">
        <f aca="true" t="shared" si="0" ref="R11:R55">+Q11-P11</f>
        <v>-7028</v>
      </c>
    </row>
    <row r="12" spans="1:18" ht="13.5" thickBot="1">
      <c r="A12" s="4"/>
      <c r="B12" s="56"/>
      <c r="C12" s="7" t="s">
        <v>9</v>
      </c>
      <c r="D12" s="8">
        <v>28284</v>
      </c>
      <c r="E12" s="8">
        <v>30734</v>
      </c>
      <c r="F12" s="8">
        <v>35308</v>
      </c>
      <c r="G12" s="8"/>
      <c r="H12" s="54"/>
      <c r="I12" s="54"/>
      <c r="J12" s="8"/>
      <c r="K12" s="8"/>
      <c r="L12" s="8"/>
      <c r="M12" s="54">
        <v>28284</v>
      </c>
      <c r="N12" s="54"/>
      <c r="O12" s="8">
        <v>30734</v>
      </c>
      <c r="P12" s="8">
        <v>35308</v>
      </c>
      <c r="Q12" s="8"/>
      <c r="R12" s="8"/>
    </row>
    <row r="13" spans="1:18" ht="13.5" thickBot="1">
      <c r="A13" s="4"/>
      <c r="B13" s="56"/>
      <c r="C13" s="7" t="s">
        <v>10</v>
      </c>
      <c r="D13" s="8">
        <v>6143</v>
      </c>
      <c r="E13" s="8">
        <v>5416</v>
      </c>
      <c r="F13" s="8">
        <v>5460</v>
      </c>
      <c r="G13" s="8"/>
      <c r="H13" s="54"/>
      <c r="I13" s="54"/>
      <c r="J13" s="8"/>
      <c r="K13" s="8"/>
      <c r="L13" s="8"/>
      <c r="M13" s="54">
        <v>6143</v>
      </c>
      <c r="N13" s="54"/>
      <c r="O13" s="8">
        <v>5416</v>
      </c>
      <c r="P13" s="8">
        <v>5460</v>
      </c>
      <c r="Q13" s="8"/>
      <c r="R13" s="8"/>
    </row>
    <row r="14" spans="1:18" ht="13.5" thickBot="1">
      <c r="A14" s="4"/>
      <c r="B14" s="56"/>
      <c r="C14" s="7" t="s">
        <v>11</v>
      </c>
      <c r="D14" s="8">
        <v>4086</v>
      </c>
      <c r="E14" s="8">
        <v>2953</v>
      </c>
      <c r="F14" s="8">
        <v>4319</v>
      </c>
      <c r="G14" s="8">
        <v>2443</v>
      </c>
      <c r="H14" s="54">
        <v>150</v>
      </c>
      <c r="I14" s="54"/>
      <c r="J14" s="8">
        <v>15</v>
      </c>
      <c r="K14" s="8">
        <v>3</v>
      </c>
      <c r="L14" s="8">
        <v>3</v>
      </c>
      <c r="M14" s="54">
        <v>4236</v>
      </c>
      <c r="N14" s="54"/>
      <c r="O14" s="8">
        <v>2968</v>
      </c>
      <c r="P14" s="8">
        <v>4322</v>
      </c>
      <c r="Q14" s="8">
        <v>2446</v>
      </c>
      <c r="R14" s="8">
        <f t="shared" si="0"/>
        <v>-1876</v>
      </c>
    </row>
    <row r="15" spans="1:18" ht="13.5" thickBot="1">
      <c r="A15" s="4"/>
      <c r="B15" s="56"/>
      <c r="C15" s="7" t="s">
        <v>12</v>
      </c>
      <c r="D15" s="8">
        <v>140</v>
      </c>
      <c r="E15" s="8">
        <v>560</v>
      </c>
      <c r="F15" s="8">
        <v>716</v>
      </c>
      <c r="G15" s="8">
        <v>118</v>
      </c>
      <c r="H15" s="54"/>
      <c r="I15" s="54"/>
      <c r="J15" s="8"/>
      <c r="K15" s="8"/>
      <c r="L15" s="8"/>
      <c r="M15" s="54">
        <v>140</v>
      </c>
      <c r="N15" s="54"/>
      <c r="O15" s="8">
        <v>560</v>
      </c>
      <c r="P15" s="8">
        <v>716</v>
      </c>
      <c r="Q15" s="8">
        <v>118</v>
      </c>
      <c r="R15" s="8">
        <f t="shared" si="0"/>
        <v>-598</v>
      </c>
    </row>
    <row r="16" spans="1:18" ht="13.5" thickBot="1">
      <c r="A16" s="4"/>
      <c r="B16" s="56"/>
      <c r="C16" s="7" t="s">
        <v>13</v>
      </c>
      <c r="D16" s="8">
        <v>884</v>
      </c>
      <c r="E16" s="8">
        <v>720</v>
      </c>
      <c r="F16" s="8">
        <v>398</v>
      </c>
      <c r="G16" s="8">
        <v>874</v>
      </c>
      <c r="H16" s="54">
        <v>3</v>
      </c>
      <c r="I16" s="54"/>
      <c r="J16" s="8">
        <v>8</v>
      </c>
      <c r="K16" s="8">
        <v>5</v>
      </c>
      <c r="L16" s="8">
        <v>5</v>
      </c>
      <c r="M16" s="54">
        <v>887</v>
      </c>
      <c r="N16" s="54"/>
      <c r="O16" s="8">
        <v>728</v>
      </c>
      <c r="P16" s="8">
        <v>403</v>
      </c>
      <c r="Q16" s="8">
        <v>879</v>
      </c>
      <c r="R16" s="8">
        <f t="shared" si="0"/>
        <v>476</v>
      </c>
    </row>
    <row r="17" spans="1:18" ht="13.5" thickBot="1">
      <c r="A17" s="4"/>
      <c r="B17" s="56"/>
      <c r="C17" s="7" t="s">
        <v>14</v>
      </c>
      <c r="D17" s="8">
        <v>21319</v>
      </c>
      <c r="E17" s="8">
        <v>16535</v>
      </c>
      <c r="F17" s="8">
        <v>22147</v>
      </c>
      <c r="G17" s="8">
        <v>19599</v>
      </c>
      <c r="H17" s="54"/>
      <c r="I17" s="54"/>
      <c r="J17" s="8"/>
      <c r="K17" s="8"/>
      <c r="L17" s="8"/>
      <c r="M17" s="54">
        <v>21319</v>
      </c>
      <c r="N17" s="54"/>
      <c r="O17" s="8">
        <v>16535</v>
      </c>
      <c r="P17" s="8">
        <v>22147</v>
      </c>
      <c r="Q17" s="8">
        <v>19599</v>
      </c>
      <c r="R17" s="8">
        <f t="shared" si="0"/>
        <v>-2548</v>
      </c>
    </row>
    <row r="18" spans="1:18" ht="13.5" thickBot="1">
      <c r="A18" s="4"/>
      <c r="B18" s="56"/>
      <c r="C18" s="26" t="s">
        <v>3</v>
      </c>
      <c r="D18" s="27">
        <v>294495</v>
      </c>
      <c r="E18" s="27">
        <v>299526</v>
      </c>
      <c r="F18" s="27">
        <v>328386</v>
      </c>
      <c r="G18" s="27">
        <v>330039</v>
      </c>
      <c r="H18" s="53">
        <v>797</v>
      </c>
      <c r="I18" s="53"/>
      <c r="J18" s="27">
        <v>1157</v>
      </c>
      <c r="K18" s="27">
        <v>1179</v>
      </c>
      <c r="L18" s="27">
        <v>1240</v>
      </c>
      <c r="M18" s="53">
        <v>295292</v>
      </c>
      <c r="N18" s="53"/>
      <c r="O18" s="27">
        <v>300683</v>
      </c>
      <c r="P18" s="27">
        <v>329565</v>
      </c>
      <c r="Q18" s="27">
        <v>331279</v>
      </c>
      <c r="R18" s="27">
        <f t="shared" si="0"/>
        <v>1714</v>
      </c>
    </row>
    <row r="19" spans="1:18" ht="13.5" thickBot="1">
      <c r="A19" s="4"/>
      <c r="B19" s="56" t="s">
        <v>15</v>
      </c>
      <c r="C19" s="7" t="s">
        <v>16</v>
      </c>
      <c r="D19" s="8">
        <v>78778</v>
      </c>
      <c r="E19" s="8">
        <v>72486</v>
      </c>
      <c r="F19" s="8">
        <v>76851</v>
      </c>
      <c r="G19" s="8">
        <v>85253</v>
      </c>
      <c r="H19" s="54">
        <v>524</v>
      </c>
      <c r="I19" s="54"/>
      <c r="J19" s="8">
        <v>351</v>
      </c>
      <c r="K19" s="8">
        <v>335</v>
      </c>
      <c r="L19" s="8">
        <v>346</v>
      </c>
      <c r="M19" s="54">
        <v>79302</v>
      </c>
      <c r="N19" s="54"/>
      <c r="O19" s="8">
        <v>72837</v>
      </c>
      <c r="P19" s="8">
        <v>77186</v>
      </c>
      <c r="Q19" s="8">
        <v>85599</v>
      </c>
      <c r="R19" s="8">
        <f t="shared" si="0"/>
        <v>8413</v>
      </c>
    </row>
    <row r="20" spans="1:18" ht="13.5" thickBot="1">
      <c r="A20" s="4"/>
      <c r="B20" s="56"/>
      <c r="C20" s="7" t="s">
        <v>17</v>
      </c>
      <c r="D20" s="8">
        <v>19420</v>
      </c>
      <c r="E20" s="8">
        <v>16718</v>
      </c>
      <c r="F20" s="8">
        <v>19115</v>
      </c>
      <c r="G20" s="8"/>
      <c r="H20" s="54"/>
      <c r="I20" s="54"/>
      <c r="J20" s="8"/>
      <c r="K20" s="8"/>
      <c r="L20" s="8"/>
      <c r="M20" s="54">
        <v>19420</v>
      </c>
      <c r="N20" s="54"/>
      <c r="O20" s="8">
        <v>16718</v>
      </c>
      <c r="P20" s="8">
        <v>19115</v>
      </c>
      <c r="Q20" s="8"/>
      <c r="R20" s="8"/>
    </row>
    <row r="21" spans="1:18" ht="13.5" thickBot="1">
      <c r="A21" s="4"/>
      <c r="B21" s="56"/>
      <c r="C21" s="7" t="s">
        <v>18</v>
      </c>
      <c r="D21" s="8">
        <v>4729</v>
      </c>
      <c r="E21" s="8">
        <v>4619</v>
      </c>
      <c r="F21" s="8">
        <v>4449</v>
      </c>
      <c r="G21" s="8"/>
      <c r="H21" s="54"/>
      <c r="I21" s="54"/>
      <c r="J21" s="8"/>
      <c r="K21" s="8"/>
      <c r="L21" s="8"/>
      <c r="M21" s="54">
        <v>4729</v>
      </c>
      <c r="N21" s="54"/>
      <c r="O21" s="8">
        <v>4619</v>
      </c>
      <c r="P21" s="8">
        <v>4449</v>
      </c>
      <c r="Q21" s="8"/>
      <c r="R21" s="8"/>
    </row>
    <row r="22" spans="1:18" ht="13.5" thickBot="1">
      <c r="A22" s="4"/>
      <c r="B22" s="56"/>
      <c r="C22" s="7" t="s">
        <v>19</v>
      </c>
      <c r="D22" s="8">
        <v>39435</v>
      </c>
      <c r="E22" s="8">
        <v>38446</v>
      </c>
      <c r="F22" s="8">
        <v>39518</v>
      </c>
      <c r="G22" s="8"/>
      <c r="H22" s="54"/>
      <c r="I22" s="54"/>
      <c r="J22" s="8"/>
      <c r="K22" s="8"/>
      <c r="L22" s="8"/>
      <c r="M22" s="54">
        <v>39435</v>
      </c>
      <c r="N22" s="54"/>
      <c r="O22" s="8">
        <v>38446</v>
      </c>
      <c r="P22" s="8">
        <v>39518</v>
      </c>
      <c r="Q22" s="8"/>
      <c r="R22" s="8"/>
    </row>
    <row r="23" spans="1:18" ht="13.5" thickBot="1">
      <c r="A23" s="4"/>
      <c r="B23" s="56"/>
      <c r="C23" s="7" t="s">
        <v>20</v>
      </c>
      <c r="D23" s="8">
        <v>6064</v>
      </c>
      <c r="E23" s="8">
        <v>5299</v>
      </c>
      <c r="F23" s="8">
        <v>5470</v>
      </c>
      <c r="G23" s="8">
        <v>5156</v>
      </c>
      <c r="H23" s="54"/>
      <c r="I23" s="54"/>
      <c r="J23" s="8">
        <v>351</v>
      </c>
      <c r="K23" s="8">
        <v>335</v>
      </c>
      <c r="L23" s="8">
        <v>346</v>
      </c>
      <c r="M23" s="54">
        <v>6064</v>
      </c>
      <c r="N23" s="54"/>
      <c r="O23" s="8">
        <v>5650</v>
      </c>
      <c r="P23" s="8">
        <v>5805</v>
      </c>
      <c r="Q23" s="8">
        <v>5502</v>
      </c>
      <c r="R23" s="8">
        <f t="shared" si="0"/>
        <v>-303</v>
      </c>
    </row>
    <row r="24" spans="1:18" ht="13.5" thickBot="1">
      <c r="A24" s="4"/>
      <c r="B24" s="56"/>
      <c r="C24" s="7" t="s">
        <v>21</v>
      </c>
      <c r="D24" s="8">
        <v>1352</v>
      </c>
      <c r="E24" s="8">
        <v>1246</v>
      </c>
      <c r="F24" s="8">
        <v>1299</v>
      </c>
      <c r="G24" s="8">
        <v>1107</v>
      </c>
      <c r="H24" s="54">
        <v>7</v>
      </c>
      <c r="I24" s="54"/>
      <c r="J24" s="8"/>
      <c r="K24" s="8"/>
      <c r="L24" s="8"/>
      <c r="M24" s="54">
        <v>1359</v>
      </c>
      <c r="N24" s="54"/>
      <c r="O24" s="8">
        <v>1246</v>
      </c>
      <c r="P24" s="8">
        <v>1299</v>
      </c>
      <c r="Q24" s="8">
        <v>1107</v>
      </c>
      <c r="R24" s="8">
        <f t="shared" si="0"/>
        <v>-192</v>
      </c>
    </row>
    <row r="25" spans="1:18" ht="13.5" thickBot="1">
      <c r="A25" s="4"/>
      <c r="B25" s="56"/>
      <c r="C25" s="7" t="s">
        <v>22</v>
      </c>
      <c r="D25" s="8">
        <v>2944</v>
      </c>
      <c r="E25" s="8">
        <v>1176</v>
      </c>
      <c r="F25" s="8">
        <v>1182</v>
      </c>
      <c r="G25" s="8">
        <v>2096</v>
      </c>
      <c r="H25" s="54">
        <v>8</v>
      </c>
      <c r="I25" s="54"/>
      <c r="J25" s="8"/>
      <c r="K25" s="8"/>
      <c r="L25" s="8"/>
      <c r="M25" s="54">
        <v>2952</v>
      </c>
      <c r="N25" s="54"/>
      <c r="O25" s="8">
        <v>1176</v>
      </c>
      <c r="P25" s="8">
        <v>1182</v>
      </c>
      <c r="Q25" s="8">
        <v>2096</v>
      </c>
      <c r="R25" s="8">
        <f t="shared" si="0"/>
        <v>914</v>
      </c>
    </row>
    <row r="26" spans="1:18" ht="13.5" thickBot="1">
      <c r="A26" s="4"/>
      <c r="B26" s="56"/>
      <c r="C26" s="7" t="s">
        <v>23</v>
      </c>
      <c r="D26" s="8">
        <v>2583</v>
      </c>
      <c r="E26" s="8">
        <v>3069</v>
      </c>
      <c r="F26" s="8">
        <v>3049</v>
      </c>
      <c r="G26" s="8">
        <v>3044</v>
      </c>
      <c r="H26" s="54">
        <v>245</v>
      </c>
      <c r="I26" s="54"/>
      <c r="J26" s="8"/>
      <c r="K26" s="8"/>
      <c r="L26" s="8"/>
      <c r="M26" s="54">
        <v>2828</v>
      </c>
      <c r="N26" s="54"/>
      <c r="O26" s="8">
        <v>3069</v>
      </c>
      <c r="P26" s="8">
        <v>3049</v>
      </c>
      <c r="Q26" s="8">
        <v>3044</v>
      </c>
      <c r="R26" s="8">
        <f t="shared" si="0"/>
        <v>-5</v>
      </c>
    </row>
    <row r="27" spans="1:18" ht="13.5" thickBot="1">
      <c r="A27" s="4"/>
      <c r="B27" s="56"/>
      <c r="C27" s="7" t="s">
        <v>24</v>
      </c>
      <c r="D27" s="8"/>
      <c r="E27" s="8"/>
      <c r="F27" s="8"/>
      <c r="G27" s="8"/>
      <c r="H27" s="54"/>
      <c r="I27" s="54"/>
      <c r="J27" s="8"/>
      <c r="K27" s="8"/>
      <c r="L27" s="8"/>
      <c r="M27" s="54"/>
      <c r="N27" s="54"/>
      <c r="O27" s="8"/>
      <c r="P27" s="8"/>
      <c r="Q27" s="8"/>
      <c r="R27" s="8"/>
    </row>
    <row r="28" spans="1:18" ht="13.5" thickBot="1">
      <c r="A28" s="4"/>
      <c r="B28" s="56"/>
      <c r="C28" s="7" t="s">
        <v>25</v>
      </c>
      <c r="D28" s="8">
        <v>10286</v>
      </c>
      <c r="E28" s="8">
        <v>11052</v>
      </c>
      <c r="F28" s="8">
        <v>14051</v>
      </c>
      <c r="G28" s="8">
        <v>11751</v>
      </c>
      <c r="H28" s="54">
        <v>179</v>
      </c>
      <c r="I28" s="54"/>
      <c r="J28" s="8"/>
      <c r="K28" s="8"/>
      <c r="L28" s="8"/>
      <c r="M28" s="54">
        <v>10465</v>
      </c>
      <c r="N28" s="54"/>
      <c r="O28" s="8">
        <v>11052</v>
      </c>
      <c r="P28" s="8">
        <v>14051</v>
      </c>
      <c r="Q28" s="8">
        <v>11751</v>
      </c>
      <c r="R28" s="8">
        <f t="shared" si="0"/>
        <v>-2300</v>
      </c>
    </row>
    <row r="29" spans="1:18" ht="13.5" hidden="1" thickBot="1">
      <c r="A29" s="4"/>
      <c r="B29" s="56"/>
      <c r="C29" s="7" t="s">
        <v>26</v>
      </c>
      <c r="D29" s="8"/>
      <c r="E29" s="8"/>
      <c r="F29" s="8"/>
      <c r="G29" s="8">
        <v>3689</v>
      </c>
      <c r="H29" s="54"/>
      <c r="I29" s="54"/>
      <c r="J29" s="8"/>
      <c r="K29" s="8"/>
      <c r="L29" s="8"/>
      <c r="M29" s="54"/>
      <c r="N29" s="54"/>
      <c r="O29" s="8"/>
      <c r="P29" s="8"/>
      <c r="Q29" s="8">
        <v>3689</v>
      </c>
      <c r="R29" s="8"/>
    </row>
    <row r="30" spans="1:18" ht="13.5" hidden="1" thickBot="1">
      <c r="A30" s="4"/>
      <c r="B30" s="56"/>
      <c r="C30" s="7" t="s">
        <v>27</v>
      </c>
      <c r="D30" s="8"/>
      <c r="E30" s="8"/>
      <c r="F30" s="8"/>
      <c r="G30" s="8">
        <v>6438</v>
      </c>
      <c r="H30" s="54"/>
      <c r="I30" s="54"/>
      <c r="J30" s="8"/>
      <c r="K30" s="8"/>
      <c r="L30" s="8"/>
      <c r="M30" s="54"/>
      <c r="N30" s="54"/>
      <c r="O30" s="8"/>
      <c r="P30" s="8"/>
      <c r="Q30" s="8">
        <v>6438</v>
      </c>
      <c r="R30" s="8"/>
    </row>
    <row r="31" spans="1:18" ht="13.5" hidden="1" thickBot="1">
      <c r="A31" s="4"/>
      <c r="B31" s="56"/>
      <c r="C31" s="7" t="s">
        <v>28</v>
      </c>
      <c r="D31" s="8"/>
      <c r="E31" s="8"/>
      <c r="F31" s="8"/>
      <c r="G31" s="8">
        <v>17</v>
      </c>
      <c r="H31" s="54"/>
      <c r="I31" s="54"/>
      <c r="J31" s="8"/>
      <c r="K31" s="8"/>
      <c r="L31" s="8"/>
      <c r="M31" s="54"/>
      <c r="N31" s="54"/>
      <c r="O31" s="8"/>
      <c r="P31" s="8"/>
      <c r="Q31" s="8">
        <v>17</v>
      </c>
      <c r="R31" s="8"/>
    </row>
    <row r="32" spans="1:18" ht="13.5" hidden="1" thickBot="1">
      <c r="A32" s="4"/>
      <c r="B32" s="56"/>
      <c r="C32" s="7" t="s">
        <v>29</v>
      </c>
      <c r="D32" s="8"/>
      <c r="E32" s="8"/>
      <c r="F32" s="8"/>
      <c r="G32" s="8">
        <v>1607</v>
      </c>
      <c r="H32" s="54"/>
      <c r="I32" s="54"/>
      <c r="J32" s="8"/>
      <c r="K32" s="8"/>
      <c r="L32" s="8"/>
      <c r="M32" s="54"/>
      <c r="N32" s="54"/>
      <c r="O32" s="8"/>
      <c r="P32" s="8"/>
      <c r="Q32" s="8">
        <v>1607</v>
      </c>
      <c r="R32" s="8"/>
    </row>
    <row r="33" spans="1:18" ht="13.5" thickBot="1">
      <c r="A33" s="4"/>
      <c r="B33" s="56"/>
      <c r="C33" s="7" t="s">
        <v>30</v>
      </c>
      <c r="D33" s="8">
        <v>27480</v>
      </c>
      <c r="E33" s="8">
        <v>29650</v>
      </c>
      <c r="F33" s="8">
        <v>34058</v>
      </c>
      <c r="G33" s="8">
        <v>28419</v>
      </c>
      <c r="H33" s="54"/>
      <c r="I33" s="54"/>
      <c r="J33" s="8"/>
      <c r="K33" s="8"/>
      <c r="L33" s="8"/>
      <c r="M33" s="54">
        <v>27480</v>
      </c>
      <c r="N33" s="54"/>
      <c r="O33" s="8">
        <v>29650</v>
      </c>
      <c r="P33" s="8">
        <v>34058</v>
      </c>
      <c r="Q33" s="8">
        <v>28419</v>
      </c>
      <c r="R33" s="8">
        <f t="shared" si="0"/>
        <v>-5639</v>
      </c>
    </row>
    <row r="34" spans="1:18" ht="13.5" thickBot="1">
      <c r="A34" s="4"/>
      <c r="B34" s="56"/>
      <c r="C34" s="7" t="s">
        <v>31</v>
      </c>
      <c r="D34" s="8">
        <v>4773</v>
      </c>
      <c r="E34" s="8">
        <v>4587</v>
      </c>
      <c r="F34" s="8">
        <v>4868</v>
      </c>
      <c r="G34" s="8">
        <v>4372</v>
      </c>
      <c r="H34" s="54">
        <v>40</v>
      </c>
      <c r="I34" s="54"/>
      <c r="J34" s="8"/>
      <c r="K34" s="8"/>
      <c r="L34" s="8"/>
      <c r="M34" s="54">
        <v>4813</v>
      </c>
      <c r="N34" s="54"/>
      <c r="O34" s="8">
        <v>4587</v>
      </c>
      <c r="P34" s="8">
        <v>4868</v>
      </c>
      <c r="Q34" s="8">
        <v>4372</v>
      </c>
      <c r="R34" s="8">
        <f t="shared" si="0"/>
        <v>-496</v>
      </c>
    </row>
    <row r="35" spans="1:18" ht="13.5" thickBot="1">
      <c r="A35" s="4"/>
      <c r="B35" s="56"/>
      <c r="C35" s="7" t="s">
        <v>32</v>
      </c>
      <c r="D35" s="8">
        <v>373</v>
      </c>
      <c r="E35" s="8">
        <v>256</v>
      </c>
      <c r="F35" s="8">
        <v>202</v>
      </c>
      <c r="G35" s="8">
        <v>158</v>
      </c>
      <c r="H35" s="54"/>
      <c r="I35" s="54"/>
      <c r="J35" s="8"/>
      <c r="K35" s="8"/>
      <c r="L35" s="8"/>
      <c r="M35" s="54">
        <v>373</v>
      </c>
      <c r="N35" s="54"/>
      <c r="O35" s="8">
        <v>256</v>
      </c>
      <c r="P35" s="8">
        <v>202</v>
      </c>
      <c r="Q35" s="8">
        <v>158</v>
      </c>
      <c r="R35" s="8">
        <f t="shared" si="0"/>
        <v>-44</v>
      </c>
    </row>
    <row r="36" spans="1:18" ht="13.5" thickBot="1">
      <c r="A36" s="4"/>
      <c r="B36" s="56"/>
      <c r="C36" s="7" t="s">
        <v>33</v>
      </c>
      <c r="D36" s="8">
        <v>28</v>
      </c>
      <c r="E36" s="8">
        <v>29</v>
      </c>
      <c r="F36" s="8">
        <v>28</v>
      </c>
      <c r="G36" s="8">
        <v>36</v>
      </c>
      <c r="H36" s="54"/>
      <c r="I36" s="54"/>
      <c r="J36" s="8"/>
      <c r="K36" s="8"/>
      <c r="L36" s="8"/>
      <c r="M36" s="54">
        <v>28</v>
      </c>
      <c r="N36" s="54"/>
      <c r="O36" s="8">
        <v>29</v>
      </c>
      <c r="P36" s="8">
        <v>28</v>
      </c>
      <c r="Q36" s="8">
        <v>36</v>
      </c>
      <c r="R36" s="8">
        <f t="shared" si="0"/>
        <v>8</v>
      </c>
    </row>
    <row r="37" spans="1:18" ht="13.5" thickBot="1">
      <c r="A37" s="4"/>
      <c r="B37" s="56"/>
      <c r="C37" s="7" t="s">
        <v>34</v>
      </c>
      <c r="D37" s="8">
        <v>27816</v>
      </c>
      <c r="E37" s="8">
        <v>35988</v>
      </c>
      <c r="F37" s="8">
        <v>36366</v>
      </c>
      <c r="G37" s="8">
        <v>37299</v>
      </c>
      <c r="H37" s="54">
        <v>75</v>
      </c>
      <c r="I37" s="54"/>
      <c r="J37" s="8"/>
      <c r="K37" s="8"/>
      <c r="L37" s="8"/>
      <c r="M37" s="54">
        <v>27891</v>
      </c>
      <c r="N37" s="54"/>
      <c r="O37" s="8">
        <v>35988</v>
      </c>
      <c r="P37" s="8">
        <v>36366</v>
      </c>
      <c r="Q37" s="8">
        <v>37299</v>
      </c>
      <c r="R37" s="8">
        <f t="shared" si="0"/>
        <v>933</v>
      </c>
    </row>
    <row r="38" spans="1:18" ht="13.5" thickBot="1">
      <c r="A38" s="4"/>
      <c r="B38" s="56"/>
      <c r="C38" s="7" t="s">
        <v>35</v>
      </c>
      <c r="D38" s="8">
        <v>1339</v>
      </c>
      <c r="E38" s="8">
        <v>1058</v>
      </c>
      <c r="F38" s="8">
        <v>1039</v>
      </c>
      <c r="G38" s="8">
        <v>920</v>
      </c>
      <c r="H38" s="54">
        <v>2</v>
      </c>
      <c r="I38" s="54"/>
      <c r="J38" s="8"/>
      <c r="K38" s="8"/>
      <c r="L38" s="8"/>
      <c r="M38" s="54">
        <v>1341</v>
      </c>
      <c r="N38" s="54"/>
      <c r="O38" s="8">
        <v>1058</v>
      </c>
      <c r="P38" s="8">
        <v>1039</v>
      </c>
      <c r="Q38" s="8">
        <v>920</v>
      </c>
      <c r="R38" s="8">
        <f t="shared" si="0"/>
        <v>-119</v>
      </c>
    </row>
    <row r="39" spans="1:18" ht="13.5" thickBot="1">
      <c r="A39" s="4"/>
      <c r="B39" s="56"/>
      <c r="C39" s="7" t="s">
        <v>36</v>
      </c>
      <c r="D39" s="8">
        <v>8</v>
      </c>
      <c r="E39" s="8"/>
      <c r="F39" s="8"/>
      <c r="G39" s="8"/>
      <c r="H39" s="54"/>
      <c r="I39" s="54"/>
      <c r="J39" s="8"/>
      <c r="K39" s="8"/>
      <c r="L39" s="8"/>
      <c r="M39" s="54">
        <v>8</v>
      </c>
      <c r="N39" s="54"/>
      <c r="O39" s="8"/>
      <c r="P39" s="8"/>
      <c r="Q39" s="8"/>
      <c r="R39" s="8">
        <f t="shared" si="0"/>
        <v>0</v>
      </c>
    </row>
    <row r="40" spans="1:18" ht="13.5" thickBot="1">
      <c r="A40" s="4"/>
      <c r="B40" s="56"/>
      <c r="C40" s="7" t="s">
        <v>37</v>
      </c>
      <c r="D40" s="8">
        <v>13512</v>
      </c>
      <c r="E40" s="8">
        <v>24729</v>
      </c>
      <c r="F40" s="8">
        <v>24793</v>
      </c>
      <c r="G40" s="8">
        <v>24913</v>
      </c>
      <c r="H40" s="54">
        <v>43</v>
      </c>
      <c r="I40" s="54"/>
      <c r="J40" s="8"/>
      <c r="K40" s="8"/>
      <c r="L40" s="8"/>
      <c r="M40" s="54">
        <v>13555</v>
      </c>
      <c r="N40" s="54"/>
      <c r="O40" s="8">
        <v>24729</v>
      </c>
      <c r="P40" s="8">
        <v>24793</v>
      </c>
      <c r="Q40" s="8">
        <v>24913</v>
      </c>
      <c r="R40" s="8">
        <f t="shared" si="0"/>
        <v>120</v>
      </c>
    </row>
    <row r="41" spans="1:18" ht="13.5" thickBot="1">
      <c r="A41" s="4"/>
      <c r="B41" s="56"/>
      <c r="C41" s="7" t="s">
        <v>38</v>
      </c>
      <c r="D41" s="8">
        <v>12957</v>
      </c>
      <c r="E41" s="8">
        <v>10201</v>
      </c>
      <c r="F41" s="8">
        <v>4013</v>
      </c>
      <c r="G41" s="8">
        <v>11466</v>
      </c>
      <c r="H41" s="54">
        <v>30</v>
      </c>
      <c r="I41" s="54"/>
      <c r="J41" s="8"/>
      <c r="K41" s="8"/>
      <c r="L41" s="8"/>
      <c r="M41" s="54">
        <v>12987</v>
      </c>
      <c r="N41" s="54"/>
      <c r="O41" s="8">
        <v>10201</v>
      </c>
      <c r="P41" s="8">
        <v>4013</v>
      </c>
      <c r="Q41" s="8">
        <v>11466</v>
      </c>
      <c r="R41" s="8">
        <f t="shared" si="0"/>
        <v>7453</v>
      </c>
    </row>
    <row r="42" spans="1:18" ht="13.5" thickBot="1">
      <c r="A42" s="4"/>
      <c r="B42" s="56"/>
      <c r="C42" s="7" t="s">
        <v>39</v>
      </c>
      <c r="D42" s="8">
        <v>138487</v>
      </c>
      <c r="E42" s="8">
        <v>147744</v>
      </c>
      <c r="F42" s="8">
        <v>163948</v>
      </c>
      <c r="G42" s="8">
        <v>175016</v>
      </c>
      <c r="H42" s="54">
        <v>1050</v>
      </c>
      <c r="I42" s="54"/>
      <c r="J42" s="8"/>
      <c r="K42" s="8"/>
      <c r="L42" s="8"/>
      <c r="M42" s="54">
        <v>139537</v>
      </c>
      <c r="N42" s="54"/>
      <c r="O42" s="8">
        <v>147744</v>
      </c>
      <c r="P42" s="8">
        <v>163948</v>
      </c>
      <c r="Q42" s="8">
        <v>175016</v>
      </c>
      <c r="R42" s="8">
        <f t="shared" si="0"/>
        <v>11068</v>
      </c>
    </row>
    <row r="43" spans="1:18" ht="13.5" thickBot="1">
      <c r="A43" s="4"/>
      <c r="B43" s="56"/>
      <c r="C43" s="7" t="s">
        <v>40</v>
      </c>
      <c r="D43" s="8">
        <v>100822</v>
      </c>
      <c r="E43" s="8">
        <v>107764</v>
      </c>
      <c r="F43" s="8">
        <v>119649</v>
      </c>
      <c r="G43" s="8">
        <v>127698</v>
      </c>
      <c r="H43" s="54">
        <v>768</v>
      </c>
      <c r="I43" s="54"/>
      <c r="J43" s="8"/>
      <c r="K43" s="8"/>
      <c r="L43" s="8"/>
      <c r="M43" s="54">
        <v>101590</v>
      </c>
      <c r="N43" s="54"/>
      <c r="O43" s="8">
        <v>107764</v>
      </c>
      <c r="P43" s="8">
        <v>119649</v>
      </c>
      <c r="Q43" s="8">
        <v>127698</v>
      </c>
      <c r="R43" s="8">
        <f t="shared" si="0"/>
        <v>8049</v>
      </c>
    </row>
    <row r="44" spans="1:18" ht="13.5" thickBot="1">
      <c r="A44" s="4"/>
      <c r="B44" s="56"/>
      <c r="C44" s="7" t="s">
        <v>41</v>
      </c>
      <c r="D44" s="8"/>
      <c r="E44" s="8"/>
      <c r="F44" s="8"/>
      <c r="G44" s="8">
        <v>125170</v>
      </c>
      <c r="H44" s="54"/>
      <c r="I44" s="54"/>
      <c r="J44" s="8"/>
      <c r="K44" s="8"/>
      <c r="L44" s="8"/>
      <c r="M44" s="54"/>
      <c r="N44" s="54"/>
      <c r="O44" s="8"/>
      <c r="P44" s="8"/>
      <c r="Q44" s="8">
        <v>125170</v>
      </c>
      <c r="R44" s="8"/>
    </row>
    <row r="45" spans="1:18" ht="13.5" thickBot="1">
      <c r="A45" s="4"/>
      <c r="B45" s="56"/>
      <c r="C45" s="7" t="s">
        <v>42</v>
      </c>
      <c r="D45" s="8"/>
      <c r="E45" s="8"/>
      <c r="F45" s="8"/>
      <c r="G45" s="8">
        <v>2528</v>
      </c>
      <c r="H45" s="54"/>
      <c r="I45" s="54"/>
      <c r="J45" s="8"/>
      <c r="K45" s="8"/>
      <c r="L45" s="8"/>
      <c r="M45" s="54"/>
      <c r="N45" s="54"/>
      <c r="O45" s="8"/>
      <c r="P45" s="8"/>
      <c r="Q45" s="8">
        <v>2528</v>
      </c>
      <c r="R45" s="8"/>
    </row>
    <row r="46" spans="1:18" ht="13.5" thickBot="1">
      <c r="A46" s="4"/>
      <c r="B46" s="56"/>
      <c r="C46" s="7" t="s">
        <v>43</v>
      </c>
      <c r="D46" s="8"/>
      <c r="E46" s="8"/>
      <c r="F46" s="8"/>
      <c r="G46" s="8">
        <v>47318</v>
      </c>
      <c r="H46" s="54"/>
      <c r="I46" s="54"/>
      <c r="J46" s="8"/>
      <c r="K46" s="8"/>
      <c r="L46" s="8"/>
      <c r="M46" s="54"/>
      <c r="N46" s="54"/>
      <c r="O46" s="8"/>
      <c r="P46" s="8"/>
      <c r="Q46" s="8">
        <v>47318</v>
      </c>
      <c r="R46" s="8"/>
    </row>
    <row r="47" spans="1:18" ht="13.5" thickBot="1">
      <c r="A47" s="4"/>
      <c r="B47" s="56"/>
      <c r="C47" s="7" t="s">
        <v>44</v>
      </c>
      <c r="D47" s="8">
        <v>10</v>
      </c>
      <c r="E47" s="8">
        <v>10</v>
      </c>
      <c r="F47" s="8">
        <v>29</v>
      </c>
      <c r="G47" s="8">
        <v>24</v>
      </c>
      <c r="H47" s="54">
        <v>4</v>
      </c>
      <c r="I47" s="54"/>
      <c r="J47" s="8"/>
      <c r="K47" s="8"/>
      <c r="L47" s="8"/>
      <c r="M47" s="54">
        <v>14</v>
      </c>
      <c r="N47" s="54"/>
      <c r="O47" s="8">
        <v>10</v>
      </c>
      <c r="P47" s="8">
        <v>29</v>
      </c>
      <c r="Q47" s="8">
        <v>24</v>
      </c>
      <c r="R47" s="8">
        <f t="shared" si="0"/>
        <v>-5</v>
      </c>
    </row>
    <row r="48" spans="1:18" ht="13.5" thickBot="1">
      <c r="A48" s="4"/>
      <c r="B48" s="56"/>
      <c r="C48" s="7" t="s">
        <v>45</v>
      </c>
      <c r="D48" s="8">
        <v>1276</v>
      </c>
      <c r="E48" s="8">
        <v>1337</v>
      </c>
      <c r="F48" s="8">
        <v>1349</v>
      </c>
      <c r="G48" s="8">
        <v>1264</v>
      </c>
      <c r="H48" s="54">
        <v>5</v>
      </c>
      <c r="I48" s="54"/>
      <c r="J48" s="8"/>
      <c r="K48" s="8"/>
      <c r="L48" s="8"/>
      <c r="M48" s="54">
        <v>1281</v>
      </c>
      <c r="N48" s="54"/>
      <c r="O48" s="8">
        <v>1337</v>
      </c>
      <c r="P48" s="8">
        <v>1349</v>
      </c>
      <c r="Q48" s="8">
        <v>1264</v>
      </c>
      <c r="R48" s="8">
        <f t="shared" si="0"/>
        <v>-85</v>
      </c>
    </row>
    <row r="49" spans="1:18" ht="13.5" thickBot="1">
      <c r="A49" s="4"/>
      <c r="B49" s="56"/>
      <c r="C49" s="7" t="s">
        <v>46</v>
      </c>
      <c r="D49" s="8"/>
      <c r="E49" s="8"/>
      <c r="F49" s="8"/>
      <c r="G49" s="8">
        <v>3</v>
      </c>
      <c r="H49" s="54"/>
      <c r="I49" s="54"/>
      <c r="J49" s="8"/>
      <c r="K49" s="8"/>
      <c r="L49" s="8"/>
      <c r="M49" s="54"/>
      <c r="N49" s="54"/>
      <c r="O49" s="8"/>
      <c r="P49" s="8"/>
      <c r="Q49" s="8">
        <v>3</v>
      </c>
      <c r="R49" s="8"/>
    </row>
    <row r="50" spans="1:18" ht="13.5" thickBot="1">
      <c r="A50" s="4"/>
      <c r="B50" s="56"/>
      <c r="C50" s="7" t="s">
        <v>47</v>
      </c>
      <c r="D50" s="8"/>
      <c r="E50" s="8"/>
      <c r="F50" s="8"/>
      <c r="G50" s="8">
        <v>2049</v>
      </c>
      <c r="H50" s="54"/>
      <c r="I50" s="54"/>
      <c r="J50" s="8"/>
      <c r="K50" s="8"/>
      <c r="L50" s="8">
        <v>5</v>
      </c>
      <c r="M50" s="54"/>
      <c r="N50" s="54"/>
      <c r="O50" s="8"/>
      <c r="P50" s="8"/>
      <c r="Q50" s="8">
        <v>2054</v>
      </c>
      <c r="R50" s="8"/>
    </row>
    <row r="51" spans="1:18" ht="13.5" thickBot="1">
      <c r="A51" s="4"/>
      <c r="B51" s="56"/>
      <c r="C51" s="7" t="s">
        <v>48</v>
      </c>
      <c r="D51" s="8">
        <v>1166</v>
      </c>
      <c r="E51" s="8">
        <v>704</v>
      </c>
      <c r="F51" s="8">
        <v>1648</v>
      </c>
      <c r="G51" s="8">
        <v>2205</v>
      </c>
      <c r="H51" s="54"/>
      <c r="I51" s="54"/>
      <c r="J51" s="8"/>
      <c r="K51" s="8"/>
      <c r="L51" s="8"/>
      <c r="M51" s="54">
        <v>1166</v>
      </c>
      <c r="N51" s="54"/>
      <c r="O51" s="8">
        <v>704</v>
      </c>
      <c r="P51" s="8">
        <v>1648</v>
      </c>
      <c r="Q51" s="8">
        <v>2205</v>
      </c>
      <c r="R51" s="8">
        <f t="shared" si="0"/>
        <v>557</v>
      </c>
    </row>
    <row r="52" spans="1:18" ht="13.5" thickBot="1">
      <c r="A52" s="4"/>
      <c r="B52" s="56"/>
      <c r="C52" s="7" t="s">
        <v>49</v>
      </c>
      <c r="D52" s="8">
        <v>884</v>
      </c>
      <c r="E52" s="8">
        <v>846</v>
      </c>
      <c r="F52" s="8">
        <v>394</v>
      </c>
      <c r="G52" s="8"/>
      <c r="H52" s="54"/>
      <c r="I52" s="54"/>
      <c r="J52" s="8">
        <v>7</v>
      </c>
      <c r="K52" s="8">
        <v>5</v>
      </c>
      <c r="L52" s="8"/>
      <c r="M52" s="54">
        <v>884</v>
      </c>
      <c r="N52" s="54"/>
      <c r="O52" s="8">
        <v>853</v>
      </c>
      <c r="P52" s="8">
        <v>399</v>
      </c>
      <c r="Q52" s="8"/>
      <c r="R52" s="8"/>
    </row>
    <row r="53" spans="1:18" ht="13.5" thickBot="1">
      <c r="A53" s="4"/>
      <c r="B53" s="56"/>
      <c r="C53" s="7" t="s">
        <v>50</v>
      </c>
      <c r="D53" s="8"/>
      <c r="E53" s="8">
        <v>22</v>
      </c>
      <c r="F53" s="8"/>
      <c r="G53" s="8"/>
      <c r="H53" s="54"/>
      <c r="I53" s="54"/>
      <c r="J53" s="8"/>
      <c r="K53" s="8"/>
      <c r="L53" s="8"/>
      <c r="M53" s="54"/>
      <c r="N53" s="54"/>
      <c r="O53" s="8">
        <v>22</v>
      </c>
      <c r="P53" s="8"/>
      <c r="Q53" s="8"/>
      <c r="R53" s="8">
        <f t="shared" si="0"/>
        <v>0</v>
      </c>
    </row>
    <row r="54" spans="1:18" ht="13.5" thickBot="1">
      <c r="A54" s="4"/>
      <c r="B54" s="56"/>
      <c r="C54" s="26" t="s">
        <v>3</v>
      </c>
      <c r="D54" s="27">
        <v>291357</v>
      </c>
      <c r="E54" s="27">
        <v>304711</v>
      </c>
      <c r="F54" s="27">
        <v>333792</v>
      </c>
      <c r="G54" s="27">
        <v>347829</v>
      </c>
      <c r="H54" s="53">
        <v>1877</v>
      </c>
      <c r="I54" s="53"/>
      <c r="J54" s="27">
        <v>358</v>
      </c>
      <c r="K54" s="27">
        <v>340</v>
      </c>
      <c r="L54" s="27">
        <v>351</v>
      </c>
      <c r="M54" s="53">
        <v>293234</v>
      </c>
      <c r="N54" s="53"/>
      <c r="O54" s="27">
        <v>305069</v>
      </c>
      <c r="P54" s="27">
        <v>334132</v>
      </c>
      <c r="Q54" s="27">
        <v>348180</v>
      </c>
      <c r="R54" s="27">
        <f t="shared" si="0"/>
        <v>14048</v>
      </c>
    </row>
    <row r="55" spans="1:18" s="36" customFormat="1" ht="15.75" customHeight="1" thickBot="1">
      <c r="A55" s="30"/>
      <c r="B55" s="31" t="s">
        <v>51</v>
      </c>
      <c r="C55" s="31" t="s">
        <v>3</v>
      </c>
      <c r="D55" s="32">
        <v>3138</v>
      </c>
      <c r="E55" s="32">
        <v>-5185</v>
      </c>
      <c r="F55" s="32">
        <v>-5406</v>
      </c>
      <c r="G55" s="32">
        <v>-17790</v>
      </c>
      <c r="H55" s="55">
        <v>-1080</v>
      </c>
      <c r="I55" s="55"/>
      <c r="J55" s="32">
        <v>799</v>
      </c>
      <c r="K55" s="32">
        <v>839</v>
      </c>
      <c r="L55" s="32">
        <v>889</v>
      </c>
      <c r="M55" s="55">
        <v>2058</v>
      </c>
      <c r="N55" s="55"/>
      <c r="O55" s="32">
        <v>-4386</v>
      </c>
      <c r="P55" s="32">
        <v>-4567</v>
      </c>
      <c r="Q55" s="32">
        <v>-16901</v>
      </c>
      <c r="R55" s="32">
        <f t="shared" si="0"/>
        <v>-12334</v>
      </c>
    </row>
    <row r="56" spans="1:17" ht="13.5" customHeigh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/>
    </row>
  </sheetData>
  <mergeCells count="109">
    <mergeCell ref="R6:R7"/>
    <mergeCell ref="B2:M2"/>
    <mergeCell ref="B4:H4"/>
    <mergeCell ref="B6:C7"/>
    <mergeCell ref="D6:G6"/>
    <mergeCell ref="H6:L6"/>
    <mergeCell ref="M6:Q6"/>
    <mergeCell ref="H7:I7"/>
    <mergeCell ref="M7:N7"/>
    <mergeCell ref="B8:B18"/>
    <mergeCell ref="H8:I8"/>
    <mergeCell ref="M8:N8"/>
    <mergeCell ref="H9:I9"/>
    <mergeCell ref="M9:N9"/>
    <mergeCell ref="H10:I10"/>
    <mergeCell ref="M10:N10"/>
    <mergeCell ref="H11:I11"/>
    <mergeCell ref="M11:N11"/>
    <mergeCell ref="H12:I12"/>
    <mergeCell ref="M12:N12"/>
    <mergeCell ref="H13:I13"/>
    <mergeCell ref="M13:N13"/>
    <mergeCell ref="H14:I14"/>
    <mergeCell ref="M14:N14"/>
    <mergeCell ref="H15:I15"/>
    <mergeCell ref="M15:N15"/>
    <mergeCell ref="H16:I16"/>
    <mergeCell ref="M16:N16"/>
    <mergeCell ref="H17:I17"/>
    <mergeCell ref="M17:N17"/>
    <mergeCell ref="H18:I18"/>
    <mergeCell ref="M18:N18"/>
    <mergeCell ref="B19:B54"/>
    <mergeCell ref="H19:I19"/>
    <mergeCell ref="M19:N19"/>
    <mergeCell ref="H20:I20"/>
    <mergeCell ref="M20:N20"/>
    <mergeCell ref="H21:I21"/>
    <mergeCell ref="M21:N21"/>
    <mergeCell ref="H22:I22"/>
    <mergeCell ref="M22:N22"/>
    <mergeCell ref="H23:I23"/>
    <mergeCell ref="M23:N23"/>
    <mergeCell ref="H24:I24"/>
    <mergeCell ref="M24:N24"/>
    <mergeCell ref="H25:I25"/>
    <mergeCell ref="M25:N25"/>
    <mergeCell ref="H26:I26"/>
    <mergeCell ref="M26:N26"/>
    <mergeCell ref="H27:I27"/>
    <mergeCell ref="M27:N27"/>
    <mergeCell ref="H28:I28"/>
    <mergeCell ref="M28:N28"/>
    <mergeCell ref="H29:I29"/>
    <mergeCell ref="M29:N29"/>
    <mergeCell ref="H30:I30"/>
    <mergeCell ref="M30:N30"/>
    <mergeCell ref="H31:I31"/>
    <mergeCell ref="M31:N31"/>
    <mergeCell ref="H32:I32"/>
    <mergeCell ref="M32:N32"/>
    <mergeCell ref="H33:I33"/>
    <mergeCell ref="M33:N33"/>
    <mergeCell ref="H34:I34"/>
    <mergeCell ref="M34:N34"/>
    <mergeCell ref="H35:I35"/>
    <mergeCell ref="M35:N35"/>
    <mergeCell ref="H36:I36"/>
    <mergeCell ref="M36:N36"/>
    <mergeCell ref="H37:I37"/>
    <mergeCell ref="M37:N37"/>
    <mergeCell ref="H38:I38"/>
    <mergeCell ref="M38:N38"/>
    <mergeCell ref="H39:I39"/>
    <mergeCell ref="M39:N39"/>
    <mergeCell ref="H40:I40"/>
    <mergeCell ref="M40:N40"/>
    <mergeCell ref="H41:I41"/>
    <mergeCell ref="M41:N41"/>
    <mergeCell ref="H42:I42"/>
    <mergeCell ref="M42:N42"/>
    <mergeCell ref="H43:I43"/>
    <mergeCell ref="M43:N43"/>
    <mergeCell ref="H44:I44"/>
    <mergeCell ref="M44:N44"/>
    <mergeCell ref="H45:I45"/>
    <mergeCell ref="M45:N45"/>
    <mergeCell ref="H49:I49"/>
    <mergeCell ref="M49:N49"/>
    <mergeCell ref="H46:I46"/>
    <mergeCell ref="M46:N46"/>
    <mergeCell ref="H47:I47"/>
    <mergeCell ref="M47:N47"/>
    <mergeCell ref="H55:I55"/>
    <mergeCell ref="M55:N55"/>
    <mergeCell ref="H52:I52"/>
    <mergeCell ref="M52:N52"/>
    <mergeCell ref="H53:I53"/>
    <mergeCell ref="M53:N53"/>
    <mergeCell ref="O1:Q1"/>
    <mergeCell ref="O2:Q2"/>
    <mergeCell ref="H54:I54"/>
    <mergeCell ref="M54:N54"/>
    <mergeCell ref="H50:I50"/>
    <mergeCell ref="M50:N50"/>
    <mergeCell ref="H51:I51"/>
    <mergeCell ref="M51:N51"/>
    <mergeCell ref="H48:I48"/>
    <mergeCell ref="M48:N48"/>
  </mergeCells>
  <printOptions horizontalCentered="1"/>
  <pageMargins left="0" right="0" top="0" bottom="0" header="0.5118110236220472" footer="0.1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3.140625" style="0" customWidth="1"/>
    <col min="3" max="3" width="17.57421875" style="0" customWidth="1"/>
    <col min="4" max="4" width="5.421875" style="0" customWidth="1"/>
    <col min="5" max="5" width="21.57421875" style="0" customWidth="1"/>
    <col min="6" max="6" width="0.13671875" style="0" customWidth="1"/>
    <col min="7" max="7" width="7.8515625" style="0" customWidth="1"/>
    <col min="8" max="8" width="0.42578125" style="0" customWidth="1"/>
    <col min="9" max="9" width="0.85546875" style="0" customWidth="1"/>
    <col min="10" max="10" width="7.28125" style="0" customWidth="1"/>
    <col min="11" max="11" width="0.13671875" style="0" customWidth="1"/>
    <col min="12" max="12" width="8.140625" style="0" customWidth="1"/>
    <col min="13" max="13" width="0.2890625" style="0" customWidth="1"/>
    <col min="14" max="14" width="8.00390625" style="0" customWidth="1"/>
    <col min="15" max="15" width="10.00390625" style="0" customWidth="1"/>
  </cols>
  <sheetData>
    <row r="1" spans="1:15" ht="0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8" customHeight="1">
      <c r="A2" s="4"/>
      <c r="B2" s="67" t="s">
        <v>138</v>
      </c>
      <c r="C2" s="59"/>
      <c r="D2" s="59"/>
      <c r="E2" s="59"/>
      <c r="F2" s="59"/>
      <c r="G2" s="59"/>
      <c r="H2" s="59"/>
      <c r="I2" s="59"/>
      <c r="J2" s="5"/>
      <c r="K2" s="5"/>
      <c r="L2" s="5"/>
      <c r="M2" s="5"/>
      <c r="N2" s="5"/>
      <c r="O2" s="6"/>
    </row>
    <row r="3" spans="1:15" ht="9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8" customHeight="1">
      <c r="A4" s="4"/>
      <c r="B4" s="64"/>
      <c r="C4" s="64"/>
      <c r="D4" s="64"/>
      <c r="E4" s="64"/>
      <c r="F4" s="64"/>
      <c r="G4" s="65">
        <v>2004</v>
      </c>
      <c r="H4" s="65"/>
      <c r="I4" s="65">
        <v>2005</v>
      </c>
      <c r="J4" s="65"/>
      <c r="K4" s="65">
        <v>2006</v>
      </c>
      <c r="L4" s="65"/>
      <c r="M4" s="65">
        <v>2007</v>
      </c>
      <c r="N4" s="65"/>
      <c r="O4" s="6"/>
    </row>
    <row r="5" spans="1:15" ht="13.5" customHeight="1">
      <c r="A5" s="4"/>
      <c r="B5" s="56" t="s">
        <v>52</v>
      </c>
      <c r="C5" s="56" t="s">
        <v>3</v>
      </c>
      <c r="D5" s="56" t="s">
        <v>53</v>
      </c>
      <c r="E5" s="56"/>
      <c r="F5" s="56"/>
      <c r="G5" s="54">
        <v>62918</v>
      </c>
      <c r="H5" s="54"/>
      <c r="I5" s="54">
        <v>61652</v>
      </c>
      <c r="J5" s="54"/>
      <c r="K5" s="54">
        <v>46381</v>
      </c>
      <c r="L5" s="54"/>
      <c r="M5" s="54">
        <v>62260</v>
      </c>
      <c r="N5" s="54"/>
      <c r="O5" s="6"/>
    </row>
    <row r="6" spans="1:15" ht="13.5" customHeight="1">
      <c r="A6" s="4"/>
      <c r="B6" s="56"/>
      <c r="C6" s="56"/>
      <c r="D6" s="56" t="s">
        <v>54</v>
      </c>
      <c r="E6" s="56"/>
      <c r="F6" s="56"/>
      <c r="G6" s="54">
        <v>181</v>
      </c>
      <c r="H6" s="54"/>
      <c r="I6" s="54">
        <v>60</v>
      </c>
      <c r="J6" s="54"/>
      <c r="K6" s="54">
        <v>58</v>
      </c>
      <c r="L6" s="54"/>
      <c r="M6" s="54">
        <v>261</v>
      </c>
      <c r="N6" s="54"/>
      <c r="O6" s="6"/>
    </row>
    <row r="7" spans="1:15" ht="13.5" customHeight="1">
      <c r="A7" s="4"/>
      <c r="B7" s="56"/>
      <c r="C7" s="56"/>
      <c r="D7" s="56" t="s">
        <v>55</v>
      </c>
      <c r="E7" s="56"/>
      <c r="F7" s="56"/>
      <c r="G7" s="54">
        <v>700</v>
      </c>
      <c r="H7" s="54"/>
      <c r="I7" s="54">
        <v>1006</v>
      </c>
      <c r="J7" s="54"/>
      <c r="K7" s="54">
        <v>921</v>
      </c>
      <c r="L7" s="54"/>
      <c r="M7" s="54">
        <v>572</v>
      </c>
      <c r="N7" s="54"/>
      <c r="O7" s="6"/>
    </row>
    <row r="8" spans="1:15" ht="13.5" customHeight="1">
      <c r="A8" s="4"/>
      <c r="B8" s="56"/>
      <c r="C8" s="56"/>
      <c r="D8" s="56" t="s">
        <v>56</v>
      </c>
      <c r="E8" s="56"/>
      <c r="F8" s="56"/>
      <c r="G8" s="54"/>
      <c r="H8" s="54"/>
      <c r="I8" s="54"/>
      <c r="J8" s="54"/>
      <c r="K8" s="54"/>
      <c r="L8" s="54"/>
      <c r="M8" s="54">
        <v>473</v>
      </c>
      <c r="N8" s="54"/>
      <c r="O8" s="6"/>
    </row>
    <row r="9" spans="1:15" ht="13.5" customHeight="1">
      <c r="A9" s="4"/>
      <c r="B9" s="56"/>
      <c r="C9" s="56"/>
      <c r="D9" s="56" t="s">
        <v>57</v>
      </c>
      <c r="E9" s="56"/>
      <c r="F9" s="56"/>
      <c r="G9" s="54"/>
      <c r="H9" s="54"/>
      <c r="I9" s="54"/>
      <c r="J9" s="54"/>
      <c r="K9" s="54">
        <v>19</v>
      </c>
      <c r="L9" s="54"/>
      <c r="M9" s="54"/>
      <c r="N9" s="54"/>
      <c r="O9" s="6"/>
    </row>
    <row r="10" spans="1:15" ht="13.5" customHeight="1">
      <c r="A10" s="4"/>
      <c r="B10" s="56"/>
      <c r="C10" s="56"/>
      <c r="D10" s="66" t="s">
        <v>3</v>
      </c>
      <c r="E10" s="66"/>
      <c r="F10" s="66"/>
      <c r="G10" s="53">
        <v>63799</v>
      </c>
      <c r="H10" s="53"/>
      <c r="I10" s="53">
        <v>62718</v>
      </c>
      <c r="J10" s="53"/>
      <c r="K10" s="53">
        <v>47379</v>
      </c>
      <c r="L10" s="53"/>
      <c r="M10" s="53">
        <v>63566</v>
      </c>
      <c r="N10" s="53"/>
      <c r="O10" s="6"/>
    </row>
    <row r="11" spans="1:15" ht="13.5" customHeight="1">
      <c r="A11" s="4"/>
      <c r="B11" s="56"/>
      <c r="C11" s="56" t="s">
        <v>58</v>
      </c>
      <c r="D11" s="56" t="s">
        <v>59</v>
      </c>
      <c r="E11" s="56"/>
      <c r="F11" s="56"/>
      <c r="G11" s="54">
        <v>12893</v>
      </c>
      <c r="H11" s="54"/>
      <c r="I11" s="54">
        <v>14957</v>
      </c>
      <c r="J11" s="54"/>
      <c r="K11" s="54">
        <v>1513</v>
      </c>
      <c r="L11" s="54"/>
      <c r="M11" s="54">
        <v>2105</v>
      </c>
      <c r="N11" s="54"/>
      <c r="O11" s="6"/>
    </row>
    <row r="12" spans="1:15" ht="13.5" customHeight="1">
      <c r="A12" s="4"/>
      <c r="B12" s="56"/>
      <c r="C12" s="56"/>
      <c r="D12" s="56" t="s">
        <v>60</v>
      </c>
      <c r="E12" s="56"/>
      <c r="F12" s="56"/>
      <c r="G12" s="54">
        <v>62</v>
      </c>
      <c r="H12" s="54"/>
      <c r="I12" s="54">
        <v>1556</v>
      </c>
      <c r="J12" s="54"/>
      <c r="K12" s="54">
        <v>84</v>
      </c>
      <c r="L12" s="54"/>
      <c r="M12" s="54">
        <v>1354</v>
      </c>
      <c r="N12" s="54"/>
      <c r="O12" s="6"/>
    </row>
    <row r="13" spans="1:15" ht="13.5" customHeight="1">
      <c r="A13" s="4"/>
      <c r="B13" s="56"/>
      <c r="C13" s="56"/>
      <c r="D13" s="56" t="s">
        <v>61</v>
      </c>
      <c r="E13" s="56"/>
      <c r="F13" s="56"/>
      <c r="G13" s="54">
        <v>76</v>
      </c>
      <c r="H13" s="54"/>
      <c r="I13" s="54">
        <v>21</v>
      </c>
      <c r="J13" s="54"/>
      <c r="K13" s="54">
        <v>150</v>
      </c>
      <c r="L13" s="54"/>
      <c r="M13" s="54">
        <v>822</v>
      </c>
      <c r="N13" s="54"/>
      <c r="O13" s="6"/>
    </row>
    <row r="14" spans="1:15" ht="13.5" customHeight="1">
      <c r="A14" s="4"/>
      <c r="B14" s="56"/>
      <c r="C14" s="56"/>
      <c r="D14" s="56" t="s">
        <v>62</v>
      </c>
      <c r="E14" s="56"/>
      <c r="F14" s="56"/>
      <c r="G14" s="54">
        <v>11</v>
      </c>
      <c r="H14" s="54"/>
      <c r="I14" s="54">
        <v>39</v>
      </c>
      <c r="J14" s="54"/>
      <c r="K14" s="54">
        <v>7</v>
      </c>
      <c r="L14" s="54"/>
      <c r="M14" s="54">
        <v>3</v>
      </c>
      <c r="N14" s="54"/>
      <c r="O14" s="6"/>
    </row>
    <row r="15" spans="1:15" ht="13.5" customHeight="1">
      <c r="A15" s="4"/>
      <c r="B15" s="56"/>
      <c r="C15" s="56"/>
      <c r="D15" s="56" t="s">
        <v>63</v>
      </c>
      <c r="E15" s="56"/>
      <c r="F15" s="56"/>
      <c r="G15" s="54">
        <v>686</v>
      </c>
      <c r="H15" s="54"/>
      <c r="I15" s="54">
        <v>708</v>
      </c>
      <c r="J15" s="54"/>
      <c r="K15" s="54">
        <v>620</v>
      </c>
      <c r="L15" s="54"/>
      <c r="M15" s="54">
        <v>87</v>
      </c>
      <c r="N15" s="54"/>
      <c r="O15" s="6"/>
    </row>
    <row r="16" spans="1:15" ht="13.5" customHeight="1">
      <c r="A16" s="4"/>
      <c r="B16" s="56"/>
      <c r="C16" s="56"/>
      <c r="D16" s="66" t="s">
        <v>3</v>
      </c>
      <c r="E16" s="66"/>
      <c r="F16" s="66"/>
      <c r="G16" s="53">
        <v>13728</v>
      </c>
      <c r="H16" s="53"/>
      <c r="I16" s="53">
        <v>17281</v>
      </c>
      <c r="J16" s="53"/>
      <c r="K16" s="53">
        <v>2374</v>
      </c>
      <c r="L16" s="53"/>
      <c r="M16" s="53">
        <v>4371</v>
      </c>
      <c r="N16" s="53"/>
      <c r="O16" s="6"/>
    </row>
    <row r="17" spans="1:15" ht="13.5" customHeight="1">
      <c r="A17" s="4"/>
      <c r="B17" s="56" t="s">
        <v>64</v>
      </c>
      <c r="C17" s="56" t="s">
        <v>3</v>
      </c>
      <c r="D17" s="56" t="s">
        <v>65</v>
      </c>
      <c r="E17" s="56"/>
      <c r="F17" s="56"/>
      <c r="G17" s="54">
        <v>20301</v>
      </c>
      <c r="H17" s="54"/>
      <c r="I17" s="54">
        <v>23615</v>
      </c>
      <c r="J17" s="54"/>
      <c r="K17" s="54">
        <v>35059</v>
      </c>
      <c r="L17" s="54"/>
      <c r="M17" s="54">
        <v>33067</v>
      </c>
      <c r="N17" s="54"/>
      <c r="O17" s="6"/>
    </row>
    <row r="18" spans="1:15" ht="13.5" customHeight="1">
      <c r="A18" s="4"/>
      <c r="B18" s="56"/>
      <c r="C18" s="56"/>
      <c r="D18" s="56" t="s">
        <v>66</v>
      </c>
      <c r="E18" s="56"/>
      <c r="F18" s="56"/>
      <c r="G18" s="54"/>
      <c r="H18" s="54"/>
      <c r="I18" s="54">
        <v>50</v>
      </c>
      <c r="J18" s="54"/>
      <c r="K18" s="54">
        <v>45</v>
      </c>
      <c r="L18" s="54"/>
      <c r="M18" s="54">
        <v>309</v>
      </c>
      <c r="N18" s="54"/>
      <c r="O18" s="6"/>
    </row>
    <row r="19" spans="1:15" ht="13.5" customHeight="1">
      <c r="A19" s="4"/>
      <c r="B19" s="56"/>
      <c r="C19" s="56"/>
      <c r="D19" s="56" t="s">
        <v>67</v>
      </c>
      <c r="E19" s="56"/>
      <c r="F19" s="56"/>
      <c r="G19" s="54">
        <v>231</v>
      </c>
      <c r="H19" s="54"/>
      <c r="I19" s="54">
        <v>68</v>
      </c>
      <c r="J19" s="54"/>
      <c r="K19" s="54">
        <v>85</v>
      </c>
      <c r="L19" s="54"/>
      <c r="M19" s="54">
        <v>41</v>
      </c>
      <c r="N19" s="54"/>
      <c r="O19" s="6"/>
    </row>
    <row r="20" spans="1:15" ht="13.5" customHeight="1">
      <c r="A20" s="4"/>
      <c r="B20" s="56"/>
      <c r="C20" s="56"/>
      <c r="D20" s="56" t="s">
        <v>68</v>
      </c>
      <c r="E20" s="56"/>
      <c r="F20" s="56"/>
      <c r="G20" s="54"/>
      <c r="H20" s="54"/>
      <c r="I20" s="54"/>
      <c r="J20" s="54"/>
      <c r="K20" s="54"/>
      <c r="L20" s="54"/>
      <c r="M20" s="54">
        <v>11200</v>
      </c>
      <c r="N20" s="54"/>
      <c r="O20" s="6"/>
    </row>
    <row r="21" spans="1:15" ht="13.5" customHeight="1">
      <c r="A21" s="4"/>
      <c r="B21" s="56"/>
      <c r="C21" s="56"/>
      <c r="D21" s="56" t="s">
        <v>69</v>
      </c>
      <c r="E21" s="56"/>
      <c r="F21" s="56"/>
      <c r="G21" s="54"/>
      <c r="H21" s="54"/>
      <c r="I21" s="54"/>
      <c r="J21" s="54"/>
      <c r="K21" s="54"/>
      <c r="L21" s="54"/>
      <c r="M21" s="54">
        <v>6454</v>
      </c>
      <c r="N21" s="54"/>
      <c r="O21" s="6"/>
    </row>
    <row r="22" spans="1:15" ht="13.5" customHeight="1">
      <c r="A22" s="4"/>
      <c r="B22" s="56"/>
      <c r="C22" s="56"/>
      <c r="D22" s="56" t="s">
        <v>70</v>
      </c>
      <c r="E22" s="56"/>
      <c r="F22" s="56"/>
      <c r="G22" s="54"/>
      <c r="H22" s="54"/>
      <c r="I22" s="54"/>
      <c r="J22" s="54"/>
      <c r="K22" s="54"/>
      <c r="L22" s="54"/>
      <c r="M22" s="54">
        <v>1698</v>
      </c>
      <c r="N22" s="54"/>
      <c r="O22" s="6"/>
    </row>
    <row r="23" spans="1:15" ht="13.5" customHeight="1">
      <c r="A23" s="4"/>
      <c r="B23" s="56"/>
      <c r="C23" s="56"/>
      <c r="D23" s="56" t="s">
        <v>71</v>
      </c>
      <c r="E23" s="56"/>
      <c r="F23" s="56"/>
      <c r="G23" s="54"/>
      <c r="H23" s="54"/>
      <c r="I23" s="54"/>
      <c r="J23" s="54"/>
      <c r="K23" s="54"/>
      <c r="L23" s="54"/>
      <c r="M23" s="54">
        <v>116</v>
      </c>
      <c r="N23" s="54"/>
      <c r="O23" s="6"/>
    </row>
    <row r="24" spans="1:15" ht="13.5" customHeight="1">
      <c r="A24" s="4"/>
      <c r="B24" s="56"/>
      <c r="C24" s="56"/>
      <c r="D24" s="56" t="s">
        <v>72</v>
      </c>
      <c r="E24" s="56"/>
      <c r="F24" s="56"/>
      <c r="G24" s="54"/>
      <c r="H24" s="54"/>
      <c r="I24" s="54">
        <v>90</v>
      </c>
      <c r="J24" s="54"/>
      <c r="K24" s="54"/>
      <c r="L24" s="54"/>
      <c r="M24" s="54"/>
      <c r="N24" s="54"/>
      <c r="O24" s="6"/>
    </row>
    <row r="25" spans="1:15" ht="13.5" customHeight="1">
      <c r="A25" s="4"/>
      <c r="B25" s="56"/>
      <c r="C25" s="56"/>
      <c r="D25" s="66" t="s">
        <v>3</v>
      </c>
      <c r="E25" s="66"/>
      <c r="F25" s="66"/>
      <c r="G25" s="53">
        <v>20532</v>
      </c>
      <c r="H25" s="53"/>
      <c r="I25" s="53">
        <v>23823</v>
      </c>
      <c r="J25" s="53"/>
      <c r="K25" s="53">
        <v>35189</v>
      </c>
      <c r="L25" s="53"/>
      <c r="M25" s="53">
        <v>52885</v>
      </c>
      <c r="N25" s="53"/>
      <c r="O25" s="6"/>
    </row>
    <row r="26" spans="1:15" ht="13.5" customHeight="1">
      <c r="A26" s="4"/>
      <c r="B26" s="56"/>
      <c r="C26" s="56" t="s">
        <v>73</v>
      </c>
      <c r="D26" s="56" t="s">
        <v>59</v>
      </c>
      <c r="E26" s="56"/>
      <c r="F26" s="56"/>
      <c r="G26" s="54">
        <v>5632</v>
      </c>
      <c r="H26" s="54"/>
      <c r="I26" s="54">
        <v>7613</v>
      </c>
      <c r="J26" s="54"/>
      <c r="K26" s="54">
        <v>13093</v>
      </c>
      <c r="L26" s="54"/>
      <c r="M26" s="54">
        <v>6539</v>
      </c>
      <c r="N26" s="54"/>
      <c r="O26" s="6"/>
    </row>
    <row r="27" spans="1:15" ht="13.5" customHeight="1">
      <c r="A27" s="4"/>
      <c r="B27" s="56"/>
      <c r="C27" s="56"/>
      <c r="D27" s="56" t="s">
        <v>60</v>
      </c>
      <c r="E27" s="56"/>
      <c r="F27" s="56"/>
      <c r="G27" s="54">
        <v>190</v>
      </c>
      <c r="H27" s="54"/>
      <c r="I27" s="54">
        <v>2197</v>
      </c>
      <c r="J27" s="54"/>
      <c r="K27" s="54">
        <v>13393</v>
      </c>
      <c r="L27" s="54"/>
      <c r="M27" s="54">
        <v>8717</v>
      </c>
      <c r="N27" s="54"/>
      <c r="O27" s="6"/>
    </row>
    <row r="28" spans="1:15" ht="13.5" customHeight="1">
      <c r="A28" s="4"/>
      <c r="B28" s="56"/>
      <c r="C28" s="56"/>
      <c r="D28" s="56" t="s">
        <v>61</v>
      </c>
      <c r="E28" s="56"/>
      <c r="F28" s="56"/>
      <c r="G28" s="54"/>
      <c r="H28" s="54"/>
      <c r="I28" s="54">
        <v>27</v>
      </c>
      <c r="J28" s="54"/>
      <c r="K28" s="54">
        <v>1787</v>
      </c>
      <c r="L28" s="54"/>
      <c r="M28" s="54"/>
      <c r="N28" s="54"/>
      <c r="O28" s="6"/>
    </row>
    <row r="29" spans="1:15" ht="13.5" customHeight="1">
      <c r="A29" s="4"/>
      <c r="B29" s="56"/>
      <c r="C29" s="56"/>
      <c r="D29" s="56" t="s">
        <v>62</v>
      </c>
      <c r="E29" s="56"/>
      <c r="F29" s="56"/>
      <c r="G29" s="54"/>
      <c r="H29" s="54"/>
      <c r="I29" s="54"/>
      <c r="J29" s="54"/>
      <c r="K29" s="54">
        <v>12</v>
      </c>
      <c r="L29" s="54"/>
      <c r="M29" s="54"/>
      <c r="N29" s="54"/>
      <c r="O29" s="6"/>
    </row>
    <row r="30" spans="1:15" ht="13.5" customHeight="1">
      <c r="A30" s="4"/>
      <c r="B30" s="56"/>
      <c r="C30" s="56"/>
      <c r="D30" s="56" t="s">
        <v>63</v>
      </c>
      <c r="E30" s="56"/>
      <c r="F30" s="56"/>
      <c r="G30" s="54"/>
      <c r="H30" s="54"/>
      <c r="I30" s="54">
        <v>-1</v>
      </c>
      <c r="J30" s="54"/>
      <c r="K30" s="54"/>
      <c r="L30" s="54"/>
      <c r="M30" s="54">
        <v>1</v>
      </c>
      <c r="N30" s="54"/>
      <c r="O30" s="6"/>
    </row>
    <row r="31" spans="1:15" ht="13.5" customHeight="1">
      <c r="A31" s="4"/>
      <c r="B31" s="56"/>
      <c r="C31" s="56"/>
      <c r="D31" s="66" t="s">
        <v>3</v>
      </c>
      <c r="E31" s="66"/>
      <c r="F31" s="66"/>
      <c r="G31" s="53">
        <v>5822</v>
      </c>
      <c r="H31" s="53"/>
      <c r="I31" s="53">
        <v>9836</v>
      </c>
      <c r="J31" s="53"/>
      <c r="K31" s="53">
        <v>28285</v>
      </c>
      <c r="L31" s="53"/>
      <c r="M31" s="53">
        <v>15257</v>
      </c>
      <c r="N31" s="53"/>
      <c r="O31" s="6"/>
    </row>
    <row r="32" spans="1:15" ht="17.2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8" customHeight="1">
      <c r="A33" s="4"/>
      <c r="B33" s="59" t="s">
        <v>74</v>
      </c>
      <c r="C33" s="59"/>
      <c r="D33" s="59"/>
      <c r="E33" s="59"/>
      <c r="F33" s="59"/>
      <c r="G33" s="59"/>
      <c r="H33" s="5"/>
      <c r="I33" s="5"/>
      <c r="J33" s="5"/>
      <c r="K33" s="5"/>
      <c r="L33" s="5"/>
      <c r="M33" s="5"/>
      <c r="N33" s="5"/>
      <c r="O33" s="6"/>
    </row>
    <row r="34" spans="1:15" ht="9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8" customHeight="1">
      <c r="A35" s="4"/>
      <c r="B35" s="64"/>
      <c r="C35" s="64"/>
      <c r="D35" s="64"/>
      <c r="E35" s="64"/>
      <c r="F35" s="65">
        <v>2005</v>
      </c>
      <c r="G35" s="65"/>
      <c r="H35" s="65"/>
      <c r="I35" s="65">
        <v>2006</v>
      </c>
      <c r="J35" s="65"/>
      <c r="K35" s="65"/>
      <c r="L35" s="65">
        <v>2007</v>
      </c>
      <c r="M35" s="65"/>
      <c r="N35" s="5"/>
      <c r="O35" s="6"/>
    </row>
    <row r="36" spans="1:15" ht="12.75">
      <c r="A36" s="4"/>
      <c r="B36" s="56" t="s">
        <v>75</v>
      </c>
      <c r="C36" s="56" t="s">
        <v>76</v>
      </c>
      <c r="D36" s="56"/>
      <c r="E36" s="7" t="s">
        <v>3</v>
      </c>
      <c r="F36" s="54">
        <v>20592</v>
      </c>
      <c r="G36" s="54"/>
      <c r="H36" s="54"/>
      <c r="I36" s="54">
        <v>30918</v>
      </c>
      <c r="J36" s="54"/>
      <c r="K36" s="54"/>
      <c r="L36" s="54">
        <v>12579</v>
      </c>
      <c r="M36" s="54"/>
      <c r="N36" s="5"/>
      <c r="O36" s="6"/>
    </row>
    <row r="37" spans="1:15" ht="12.75">
      <c r="A37" s="4"/>
      <c r="B37" s="56"/>
      <c r="C37" s="56"/>
      <c r="D37" s="56"/>
      <c r="E37" s="7" t="s">
        <v>77</v>
      </c>
      <c r="F37" s="54">
        <v>-30464</v>
      </c>
      <c r="G37" s="54"/>
      <c r="H37" s="54"/>
      <c r="I37" s="54">
        <v>-3430</v>
      </c>
      <c r="J37" s="54"/>
      <c r="K37" s="54"/>
      <c r="L37" s="54">
        <v>-31166</v>
      </c>
      <c r="M37" s="54"/>
      <c r="N37" s="5"/>
      <c r="O37" s="6"/>
    </row>
    <row r="38" spans="1:15" ht="12.75">
      <c r="A38" s="4"/>
      <c r="B38" s="56"/>
      <c r="C38" s="56"/>
      <c r="D38" s="56"/>
      <c r="E38" s="7" t="s">
        <v>78</v>
      </c>
      <c r="F38" s="54">
        <v>1198</v>
      </c>
      <c r="G38" s="54"/>
      <c r="H38" s="54"/>
      <c r="I38" s="54">
        <v>1198</v>
      </c>
      <c r="J38" s="54"/>
      <c r="K38" s="54"/>
      <c r="L38" s="54">
        <v>688</v>
      </c>
      <c r="M38" s="54"/>
      <c r="N38" s="5"/>
      <c r="O38" s="6"/>
    </row>
    <row r="39" spans="1:15" ht="12.75">
      <c r="A39" s="4"/>
      <c r="B39" s="56"/>
      <c r="C39" s="56"/>
      <c r="D39" s="56"/>
      <c r="E39" s="7" t="s">
        <v>79</v>
      </c>
      <c r="F39" s="54">
        <v>1850</v>
      </c>
      <c r="G39" s="54"/>
      <c r="H39" s="54"/>
      <c r="I39" s="54">
        <v>1996</v>
      </c>
      <c r="J39" s="54"/>
      <c r="K39" s="54"/>
      <c r="L39" s="54">
        <v>2177</v>
      </c>
      <c r="M39" s="54"/>
      <c r="N39" s="5"/>
      <c r="O39" s="6"/>
    </row>
    <row r="40" spans="1:15" ht="12.75">
      <c r="A40" s="4"/>
      <c r="B40" s="56"/>
      <c r="C40" s="56"/>
      <c r="D40" s="56"/>
      <c r="E40" s="7" t="s">
        <v>80</v>
      </c>
      <c r="F40" s="54">
        <v>48008</v>
      </c>
      <c r="G40" s="54"/>
      <c r="H40" s="54"/>
      <c r="I40" s="54">
        <v>31154</v>
      </c>
      <c r="J40" s="54"/>
      <c r="K40" s="54"/>
      <c r="L40" s="54">
        <v>40880</v>
      </c>
      <c r="M40" s="54"/>
      <c r="N40" s="5"/>
      <c r="O40" s="6"/>
    </row>
    <row r="41" spans="1:15" ht="12.75">
      <c r="A41" s="4"/>
      <c r="B41" s="56"/>
      <c r="C41" s="56" t="s">
        <v>81</v>
      </c>
      <c r="D41" s="56"/>
      <c r="E41" s="7" t="s">
        <v>82</v>
      </c>
      <c r="F41" s="54">
        <v>1198</v>
      </c>
      <c r="G41" s="54"/>
      <c r="H41" s="54"/>
      <c r="I41" s="54">
        <v>1198</v>
      </c>
      <c r="J41" s="54"/>
      <c r="K41" s="54"/>
      <c r="L41" s="54">
        <v>688</v>
      </c>
      <c r="M41" s="54"/>
      <c r="N41" s="5"/>
      <c r="O41" s="6"/>
    </row>
    <row r="42" spans="1:15" ht="12.75">
      <c r="A42" s="4"/>
      <c r="B42" s="56"/>
      <c r="C42" s="56"/>
      <c r="D42" s="56"/>
      <c r="E42" s="7" t="s">
        <v>83</v>
      </c>
      <c r="F42" s="54">
        <v>2690</v>
      </c>
      <c r="G42" s="54"/>
      <c r="H42" s="54"/>
      <c r="I42" s="54">
        <v>3056</v>
      </c>
      <c r="J42" s="54"/>
      <c r="K42" s="54"/>
      <c r="L42" s="54">
        <v>3279</v>
      </c>
      <c r="M42" s="54"/>
      <c r="N42" s="5"/>
      <c r="O42" s="6"/>
    </row>
    <row r="43" spans="1:15" ht="12.75">
      <c r="A43" s="4"/>
      <c r="B43" s="56"/>
      <c r="C43" s="56"/>
      <c r="D43" s="56"/>
      <c r="E43" s="7" t="s">
        <v>84</v>
      </c>
      <c r="F43" s="54">
        <v>48009</v>
      </c>
      <c r="G43" s="54"/>
      <c r="H43" s="54"/>
      <c r="I43" s="54">
        <v>31154</v>
      </c>
      <c r="J43" s="54"/>
      <c r="K43" s="54"/>
      <c r="L43" s="54">
        <v>40880</v>
      </c>
      <c r="M43" s="54"/>
      <c r="N43" s="5"/>
      <c r="O43" s="6"/>
    </row>
    <row r="44" spans="1:15" ht="12.75">
      <c r="A44" s="4"/>
      <c r="B44" s="56"/>
      <c r="C44" s="56"/>
      <c r="D44" s="56"/>
      <c r="E44" s="7" t="s">
        <v>85</v>
      </c>
      <c r="F44" s="54"/>
      <c r="G44" s="54"/>
      <c r="H44" s="54"/>
      <c r="I44" s="54"/>
      <c r="J44" s="54"/>
      <c r="K44" s="54"/>
      <c r="L44" s="54">
        <v>240</v>
      </c>
      <c r="M44" s="54"/>
      <c r="N44" s="5"/>
      <c r="O44" s="6"/>
    </row>
    <row r="45" spans="1:15" ht="12.75">
      <c r="A45" s="4"/>
      <c r="B45" s="56"/>
      <c r="C45" s="56" t="s">
        <v>86</v>
      </c>
      <c r="D45" s="56"/>
      <c r="E45" s="7" t="s">
        <v>3</v>
      </c>
      <c r="F45" s="54">
        <v>1654</v>
      </c>
      <c r="G45" s="54"/>
      <c r="H45" s="54"/>
      <c r="I45" s="54">
        <v>1475</v>
      </c>
      <c r="J45" s="54"/>
      <c r="K45" s="54"/>
      <c r="L45" s="54">
        <v>1999</v>
      </c>
      <c r="M45" s="54"/>
      <c r="N45" s="5"/>
      <c r="O45" s="6"/>
    </row>
    <row r="46" spans="1:15" ht="12.75">
      <c r="A46" s="4"/>
      <c r="B46" s="56"/>
      <c r="C46" s="56" t="s">
        <v>87</v>
      </c>
      <c r="D46" s="56"/>
      <c r="E46" s="7" t="s">
        <v>3</v>
      </c>
      <c r="F46" s="54">
        <v>1486</v>
      </c>
      <c r="G46" s="54"/>
      <c r="H46" s="54"/>
      <c r="I46" s="54">
        <v>1379</v>
      </c>
      <c r="J46" s="54"/>
      <c r="K46" s="54"/>
      <c r="L46" s="54">
        <v>1896</v>
      </c>
      <c r="M46" s="54"/>
      <c r="N46" s="5"/>
      <c r="O46" s="6"/>
    </row>
    <row r="47" spans="1:15" ht="12.75">
      <c r="A47" s="4"/>
      <c r="B47" s="56" t="s">
        <v>88</v>
      </c>
      <c r="C47" s="56" t="s">
        <v>89</v>
      </c>
      <c r="D47" s="56"/>
      <c r="E47" s="7" t="s">
        <v>3</v>
      </c>
      <c r="F47" s="54">
        <v>888</v>
      </c>
      <c r="G47" s="54"/>
      <c r="H47" s="54"/>
      <c r="I47" s="54">
        <v>1089</v>
      </c>
      <c r="J47" s="54"/>
      <c r="K47" s="54"/>
      <c r="L47" s="54">
        <v>1171</v>
      </c>
      <c r="M47" s="54"/>
      <c r="N47" s="5"/>
      <c r="O47" s="6"/>
    </row>
    <row r="48" spans="1:15" ht="12.75">
      <c r="A48" s="4"/>
      <c r="B48" s="56"/>
      <c r="C48" s="56"/>
      <c r="D48" s="56"/>
      <c r="E48" s="7" t="s">
        <v>90</v>
      </c>
      <c r="F48" s="54">
        <v>840</v>
      </c>
      <c r="G48" s="54"/>
      <c r="H48" s="54"/>
      <c r="I48" s="54">
        <v>1060</v>
      </c>
      <c r="J48" s="54"/>
      <c r="K48" s="54"/>
      <c r="L48" s="54"/>
      <c r="M48" s="54"/>
      <c r="N48" s="5"/>
      <c r="O48" s="6"/>
    </row>
    <row r="49" spans="1:15" ht="12.75">
      <c r="A49" s="4"/>
      <c r="B49" s="56"/>
      <c r="C49" s="56"/>
      <c r="D49" s="56"/>
      <c r="E49" s="7" t="s">
        <v>91</v>
      </c>
      <c r="F49" s="54">
        <v>1</v>
      </c>
      <c r="G49" s="54"/>
      <c r="H49" s="54"/>
      <c r="I49" s="54"/>
      <c r="J49" s="54"/>
      <c r="K49" s="54"/>
      <c r="L49" s="54"/>
      <c r="M49" s="54"/>
      <c r="N49" s="5"/>
      <c r="O49" s="6"/>
    </row>
    <row r="50" spans="1:15" ht="12.75">
      <c r="A50" s="4"/>
      <c r="B50" s="56"/>
      <c r="C50" s="56"/>
      <c r="D50" s="56"/>
      <c r="E50" s="7" t="s">
        <v>92</v>
      </c>
      <c r="F50" s="54">
        <v>47</v>
      </c>
      <c r="G50" s="54"/>
      <c r="H50" s="54"/>
      <c r="I50" s="54">
        <v>29</v>
      </c>
      <c r="J50" s="54"/>
      <c r="K50" s="54"/>
      <c r="L50" s="54"/>
      <c r="M50" s="54"/>
      <c r="N50" s="5"/>
      <c r="O50" s="6"/>
    </row>
    <row r="51" spans="1:15" ht="134.25" customHeigh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1"/>
    </row>
  </sheetData>
  <mergeCells count="204">
    <mergeCell ref="B2:I2"/>
    <mergeCell ref="B4:F4"/>
    <mergeCell ref="G4:H4"/>
    <mergeCell ref="I4:J4"/>
    <mergeCell ref="K4:L4"/>
    <mergeCell ref="M4:N4"/>
    <mergeCell ref="B5:B16"/>
    <mergeCell ref="C5:C10"/>
    <mergeCell ref="D5:F5"/>
    <mergeCell ref="G5:H5"/>
    <mergeCell ref="I5:J5"/>
    <mergeCell ref="K5:L5"/>
    <mergeCell ref="M5:N5"/>
    <mergeCell ref="D6:F6"/>
    <mergeCell ref="G6:H6"/>
    <mergeCell ref="I6:J6"/>
    <mergeCell ref="K6:L6"/>
    <mergeCell ref="M6:N6"/>
    <mergeCell ref="M7:N7"/>
    <mergeCell ref="D8:F8"/>
    <mergeCell ref="G8:H8"/>
    <mergeCell ref="I8:J8"/>
    <mergeCell ref="K8:L8"/>
    <mergeCell ref="M8:N8"/>
    <mergeCell ref="D7:F7"/>
    <mergeCell ref="G7:H7"/>
    <mergeCell ref="I7:J7"/>
    <mergeCell ref="K7:L7"/>
    <mergeCell ref="M9:N9"/>
    <mergeCell ref="D10:F10"/>
    <mergeCell ref="G10:H10"/>
    <mergeCell ref="I10:J10"/>
    <mergeCell ref="K10:L10"/>
    <mergeCell ref="M10:N10"/>
    <mergeCell ref="D9:F9"/>
    <mergeCell ref="G9:H9"/>
    <mergeCell ref="I9:J9"/>
    <mergeCell ref="K9:L9"/>
    <mergeCell ref="C11:C16"/>
    <mergeCell ref="D11:F11"/>
    <mergeCell ref="G11:H11"/>
    <mergeCell ref="I11:J11"/>
    <mergeCell ref="D13:F13"/>
    <mergeCell ref="G13:H13"/>
    <mergeCell ref="I13:J13"/>
    <mergeCell ref="D15:F15"/>
    <mergeCell ref="G15:H15"/>
    <mergeCell ref="I15:J15"/>
    <mergeCell ref="K11:L11"/>
    <mergeCell ref="M11:N11"/>
    <mergeCell ref="D12:F12"/>
    <mergeCell ref="G12:H12"/>
    <mergeCell ref="I12:J12"/>
    <mergeCell ref="K12:L12"/>
    <mergeCell ref="M12:N12"/>
    <mergeCell ref="K13:L13"/>
    <mergeCell ref="M13:N13"/>
    <mergeCell ref="D14:F14"/>
    <mergeCell ref="G14:H14"/>
    <mergeCell ref="I14:J14"/>
    <mergeCell ref="K14:L14"/>
    <mergeCell ref="M14:N14"/>
    <mergeCell ref="K15:L15"/>
    <mergeCell ref="M15:N15"/>
    <mergeCell ref="D16:F16"/>
    <mergeCell ref="G16:H16"/>
    <mergeCell ref="I16:J16"/>
    <mergeCell ref="K16:L16"/>
    <mergeCell ref="M16:N16"/>
    <mergeCell ref="B17:B31"/>
    <mergeCell ref="C17:C25"/>
    <mergeCell ref="D17:F17"/>
    <mergeCell ref="G17:H17"/>
    <mergeCell ref="D19:F19"/>
    <mergeCell ref="G19:H19"/>
    <mergeCell ref="D21:F21"/>
    <mergeCell ref="G21:H21"/>
    <mergeCell ref="D23:F23"/>
    <mergeCell ref="G23:H23"/>
    <mergeCell ref="I17:J17"/>
    <mergeCell ref="K17:L17"/>
    <mergeCell ref="M17:N17"/>
    <mergeCell ref="D18:F18"/>
    <mergeCell ref="G18:H18"/>
    <mergeCell ref="I18:J18"/>
    <mergeCell ref="K18:L18"/>
    <mergeCell ref="M18:N18"/>
    <mergeCell ref="I19:J19"/>
    <mergeCell ref="K19:L19"/>
    <mergeCell ref="M19:N19"/>
    <mergeCell ref="D20:F20"/>
    <mergeCell ref="G20:H20"/>
    <mergeCell ref="I20:J20"/>
    <mergeCell ref="K20:L20"/>
    <mergeCell ref="M20:N20"/>
    <mergeCell ref="I21:J21"/>
    <mergeCell ref="K21:L21"/>
    <mergeCell ref="M21:N21"/>
    <mergeCell ref="D22:F22"/>
    <mergeCell ref="G22:H22"/>
    <mergeCell ref="I22:J22"/>
    <mergeCell ref="K22:L22"/>
    <mergeCell ref="M22:N22"/>
    <mergeCell ref="I23:J23"/>
    <mergeCell ref="K23:L23"/>
    <mergeCell ref="M23:N23"/>
    <mergeCell ref="D24:F24"/>
    <mergeCell ref="G24:H24"/>
    <mergeCell ref="I24:J24"/>
    <mergeCell ref="K24:L24"/>
    <mergeCell ref="M24:N24"/>
    <mergeCell ref="D25:F25"/>
    <mergeCell ref="G25:H25"/>
    <mergeCell ref="I25:J25"/>
    <mergeCell ref="K25:L25"/>
    <mergeCell ref="M25:N25"/>
    <mergeCell ref="C26:C31"/>
    <mergeCell ref="D26:F26"/>
    <mergeCell ref="G26:H26"/>
    <mergeCell ref="I26:J26"/>
    <mergeCell ref="K26:L26"/>
    <mergeCell ref="M26:N26"/>
    <mergeCell ref="D27:F27"/>
    <mergeCell ref="G27:H27"/>
    <mergeCell ref="I27:J27"/>
    <mergeCell ref="K27:L27"/>
    <mergeCell ref="M27:N27"/>
    <mergeCell ref="D28:F28"/>
    <mergeCell ref="G28:H28"/>
    <mergeCell ref="I28:J28"/>
    <mergeCell ref="K28:L28"/>
    <mergeCell ref="M28:N28"/>
    <mergeCell ref="M29:N29"/>
    <mergeCell ref="D30:F30"/>
    <mergeCell ref="G30:H30"/>
    <mergeCell ref="I30:J30"/>
    <mergeCell ref="K30:L30"/>
    <mergeCell ref="M30:N30"/>
    <mergeCell ref="D29:F29"/>
    <mergeCell ref="G29:H29"/>
    <mergeCell ref="I29:J29"/>
    <mergeCell ref="K29:L29"/>
    <mergeCell ref="M31:N31"/>
    <mergeCell ref="B33:G33"/>
    <mergeCell ref="B35:E35"/>
    <mergeCell ref="F35:H35"/>
    <mergeCell ref="I35:K35"/>
    <mergeCell ref="L35:M35"/>
    <mergeCell ref="D31:F31"/>
    <mergeCell ref="G31:H31"/>
    <mergeCell ref="I31:J31"/>
    <mergeCell ref="K31:L31"/>
    <mergeCell ref="B36:B46"/>
    <mergeCell ref="C36:D40"/>
    <mergeCell ref="F36:H36"/>
    <mergeCell ref="I36:K36"/>
    <mergeCell ref="F38:H38"/>
    <mergeCell ref="I38:K38"/>
    <mergeCell ref="F40:H40"/>
    <mergeCell ref="I40:K40"/>
    <mergeCell ref="C45:D45"/>
    <mergeCell ref="F45:H45"/>
    <mergeCell ref="L36:M36"/>
    <mergeCell ref="F37:H37"/>
    <mergeCell ref="I37:K37"/>
    <mergeCell ref="L37:M37"/>
    <mergeCell ref="L38:M38"/>
    <mergeCell ref="F39:H39"/>
    <mergeCell ref="I39:K39"/>
    <mergeCell ref="L39:M39"/>
    <mergeCell ref="L40:M40"/>
    <mergeCell ref="C41:D44"/>
    <mergeCell ref="F41:H41"/>
    <mergeCell ref="I41:K41"/>
    <mergeCell ref="L41:M41"/>
    <mergeCell ref="F42:H42"/>
    <mergeCell ref="I42:K42"/>
    <mergeCell ref="L42:M42"/>
    <mergeCell ref="F43:H43"/>
    <mergeCell ref="I43:K43"/>
    <mergeCell ref="L43:M43"/>
    <mergeCell ref="F44:H44"/>
    <mergeCell ref="I44:K44"/>
    <mergeCell ref="L44:M44"/>
    <mergeCell ref="I45:K45"/>
    <mergeCell ref="L45:M45"/>
    <mergeCell ref="C46:D46"/>
    <mergeCell ref="F46:H46"/>
    <mergeCell ref="I46:K46"/>
    <mergeCell ref="L46:M46"/>
    <mergeCell ref="B47:B50"/>
    <mergeCell ref="C47:D50"/>
    <mergeCell ref="F47:H47"/>
    <mergeCell ref="I47:K47"/>
    <mergeCell ref="F49:H49"/>
    <mergeCell ref="I49:K49"/>
    <mergeCell ref="L47:M47"/>
    <mergeCell ref="F48:H48"/>
    <mergeCell ref="I48:K48"/>
    <mergeCell ref="L48:M48"/>
    <mergeCell ref="L49:M49"/>
    <mergeCell ref="F50:H50"/>
    <mergeCell ref="I50:K50"/>
    <mergeCell ref="L50:M50"/>
  </mergeCells>
  <printOptions horizontalCentered="1"/>
  <pageMargins left="0" right="0" top="0.82" bottom="0" header="0.36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80"/>
  <sheetViews>
    <sheetView showGridLines="0" workbookViewId="0" topLeftCell="A1">
      <selection activeCell="B3" sqref="B3"/>
    </sheetView>
  </sheetViews>
  <sheetFormatPr defaultColWidth="9.140625" defaultRowHeight="12.75" outlineLevelRow="1"/>
  <cols>
    <col min="1" max="1" width="2.7109375" style="24" customWidth="1"/>
    <col min="2" max="2" width="4.00390625" style="0" customWidth="1"/>
    <col min="3" max="3" width="2.7109375" style="0" customWidth="1"/>
    <col min="4" max="4" width="12.28125" style="0" customWidth="1"/>
    <col min="5" max="5" width="1.421875" style="0" customWidth="1"/>
    <col min="6" max="6" width="25.421875" style="0" customWidth="1"/>
    <col min="7" max="8" width="1.28515625" style="0" customWidth="1"/>
    <col min="9" max="9" width="1.421875" style="0" customWidth="1"/>
    <col min="10" max="10" width="9.421875" style="0" customWidth="1"/>
    <col min="11" max="13" width="9.57421875" style="0" customWidth="1"/>
    <col min="14" max="15" width="9.421875" style="0" customWidth="1"/>
    <col min="16" max="16" width="8.8515625" style="0" customWidth="1"/>
    <col min="17" max="17" width="0.5625" style="0" customWidth="1"/>
    <col min="18" max="22" width="8.140625" style="0" customWidth="1"/>
    <col min="23" max="23" width="8.28125" style="0" customWidth="1"/>
  </cols>
  <sheetData>
    <row r="1" spans="1:23" ht="13.5" customHeight="1">
      <c r="A1" s="2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3"/>
    </row>
    <row r="2" spans="1:23" ht="18" customHeight="1">
      <c r="A2" s="22"/>
      <c r="B2" s="72" t="s">
        <v>137</v>
      </c>
      <c r="C2" s="73"/>
      <c r="D2" s="73"/>
      <c r="E2" s="73"/>
      <c r="F2" s="73"/>
      <c r="G2" s="14"/>
      <c r="H2" s="73"/>
      <c r="I2" s="73"/>
      <c r="J2" s="73"/>
      <c r="K2" s="73"/>
      <c r="L2" s="73"/>
      <c r="M2" s="73"/>
      <c r="N2" s="73"/>
      <c r="O2" s="73"/>
      <c r="P2" s="73"/>
      <c r="Q2" s="14"/>
      <c r="R2" s="14"/>
      <c r="S2" s="14"/>
      <c r="T2" s="14"/>
      <c r="U2" s="14"/>
      <c r="V2" s="14"/>
      <c r="W2" s="15"/>
    </row>
    <row r="3" spans="1:23" ht="3" customHeight="1">
      <c r="A3" s="2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</row>
    <row r="4" spans="1:23" s="29" customFormat="1" ht="12.75">
      <c r="A4" s="37"/>
      <c r="B4" s="38">
        <v>9</v>
      </c>
      <c r="C4" s="33" t="s">
        <v>93</v>
      </c>
      <c r="D4" s="74" t="s">
        <v>94</v>
      </c>
      <c r="E4" s="74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40"/>
    </row>
    <row r="5" spans="1:23" ht="3" customHeight="1">
      <c r="A5" s="2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5"/>
    </row>
    <row r="6" spans="1:23" ht="13.5" customHeight="1">
      <c r="A6" s="22"/>
      <c r="B6" s="75"/>
      <c r="C6" s="75"/>
      <c r="D6" s="75"/>
      <c r="E6" s="75"/>
      <c r="F6" s="75"/>
      <c r="G6" s="75"/>
      <c r="H6" s="75"/>
      <c r="I6" s="75"/>
      <c r="J6" s="75"/>
      <c r="K6" s="71" t="s">
        <v>95</v>
      </c>
      <c r="L6" s="71"/>
      <c r="M6" s="71"/>
      <c r="N6" s="71" t="s">
        <v>96</v>
      </c>
      <c r="O6" s="71"/>
      <c r="P6" s="71"/>
      <c r="Q6" s="71"/>
      <c r="R6" s="71" t="s">
        <v>97</v>
      </c>
      <c r="S6" s="71"/>
      <c r="T6" s="71"/>
      <c r="U6" s="71" t="s">
        <v>98</v>
      </c>
      <c r="V6" s="71"/>
      <c r="W6" s="71"/>
    </row>
    <row r="7" spans="1:23" ht="13.5" collapsed="1" thickBot="1">
      <c r="A7" s="22"/>
      <c r="B7" s="75"/>
      <c r="C7" s="75"/>
      <c r="D7" s="75"/>
      <c r="E7" s="75"/>
      <c r="F7" s="75"/>
      <c r="G7" s="75"/>
      <c r="H7" s="75"/>
      <c r="I7" s="75"/>
      <c r="J7" s="75"/>
      <c r="K7" s="25" t="s">
        <v>1</v>
      </c>
      <c r="L7" s="25" t="s">
        <v>2</v>
      </c>
      <c r="M7" s="25" t="s">
        <v>3</v>
      </c>
      <c r="N7" s="25" t="s">
        <v>1</v>
      </c>
      <c r="O7" s="25" t="s">
        <v>2</v>
      </c>
      <c r="P7" s="71" t="s">
        <v>3</v>
      </c>
      <c r="Q7" s="71"/>
      <c r="R7" s="25" t="s">
        <v>1</v>
      </c>
      <c r="S7" s="25" t="s">
        <v>2</v>
      </c>
      <c r="T7" s="25" t="s">
        <v>3</v>
      </c>
      <c r="U7" s="25" t="s">
        <v>1</v>
      </c>
      <c r="V7" s="25" t="s">
        <v>2</v>
      </c>
      <c r="W7" s="25" t="s">
        <v>3</v>
      </c>
    </row>
    <row r="8" spans="1:23" ht="12.75" hidden="1" outlineLevel="1">
      <c r="A8" s="22"/>
      <c r="B8" s="69" t="s">
        <v>4</v>
      </c>
      <c r="C8" s="69"/>
      <c r="D8" s="69"/>
      <c r="E8" s="69" t="s">
        <v>5</v>
      </c>
      <c r="F8" s="69"/>
      <c r="G8" s="69"/>
      <c r="H8" s="69"/>
      <c r="I8" s="69"/>
      <c r="J8" s="16"/>
      <c r="K8" s="17">
        <v>361000</v>
      </c>
      <c r="L8" s="17">
        <v>1600</v>
      </c>
      <c r="M8" s="17">
        <v>362600</v>
      </c>
      <c r="N8" s="17">
        <v>269649</v>
      </c>
      <c r="O8" s="17">
        <v>1232</v>
      </c>
      <c r="P8" s="70">
        <v>270881</v>
      </c>
      <c r="Q8" s="70"/>
      <c r="R8" s="18" t="s">
        <v>99</v>
      </c>
      <c r="S8" s="18" t="s">
        <v>100</v>
      </c>
      <c r="T8" s="18" t="s">
        <v>99</v>
      </c>
      <c r="U8" s="18" t="s">
        <v>101</v>
      </c>
      <c r="V8" s="18" t="s">
        <v>102</v>
      </c>
      <c r="W8" s="18" t="s">
        <v>103</v>
      </c>
    </row>
    <row r="9" spans="1:23" ht="13.5" collapsed="1" thickBot="1">
      <c r="A9" s="22"/>
      <c r="B9" s="69"/>
      <c r="C9" s="69"/>
      <c r="D9" s="69"/>
      <c r="E9" s="69"/>
      <c r="F9" s="69"/>
      <c r="G9" s="69"/>
      <c r="H9" s="69"/>
      <c r="I9" s="69"/>
      <c r="J9" s="16"/>
      <c r="K9" s="17">
        <v>361000</v>
      </c>
      <c r="L9" s="17">
        <v>1600</v>
      </c>
      <c r="M9" s="17">
        <v>362600</v>
      </c>
      <c r="N9" s="17">
        <v>269649</v>
      </c>
      <c r="O9" s="17">
        <v>1232</v>
      </c>
      <c r="P9" s="70">
        <v>270881</v>
      </c>
      <c r="Q9" s="70"/>
      <c r="R9" s="35">
        <f>+N9/K9</f>
        <v>0.7469501385041551</v>
      </c>
      <c r="S9" s="35">
        <f>+O9/L9</f>
        <v>0.77</v>
      </c>
      <c r="T9" s="35">
        <f>+P9/M9</f>
        <v>0.7470518477661334</v>
      </c>
      <c r="U9" s="34">
        <f>+K9-N9</f>
        <v>91351</v>
      </c>
      <c r="V9" s="34">
        <f>+L9-O9</f>
        <v>368</v>
      </c>
      <c r="W9" s="34">
        <f>+U9+V9</f>
        <v>91719</v>
      </c>
    </row>
    <row r="10" spans="1:23" ht="12.75" hidden="1" outlineLevel="1">
      <c r="A10" s="22"/>
      <c r="B10" s="69"/>
      <c r="C10" s="69"/>
      <c r="D10" s="69"/>
      <c r="E10" s="69" t="s">
        <v>8</v>
      </c>
      <c r="F10" s="69"/>
      <c r="G10" s="69"/>
      <c r="H10" s="69"/>
      <c r="I10" s="69"/>
      <c r="J10" s="16"/>
      <c r="K10" s="17">
        <v>51000</v>
      </c>
      <c r="L10" s="17"/>
      <c r="M10" s="17">
        <v>51000</v>
      </c>
      <c r="N10" s="17">
        <v>32735</v>
      </c>
      <c r="O10" s="17"/>
      <c r="P10" s="70">
        <v>32735</v>
      </c>
      <c r="Q10" s="70"/>
      <c r="R10" s="18" t="s">
        <v>104</v>
      </c>
      <c r="S10" s="18"/>
      <c r="T10" s="18" t="s">
        <v>104</v>
      </c>
      <c r="U10" s="18" t="s">
        <v>105</v>
      </c>
      <c r="V10" s="18" t="s">
        <v>106</v>
      </c>
      <c r="W10" s="18" t="s">
        <v>105</v>
      </c>
    </row>
    <row r="11" spans="1:23" ht="13.5" collapsed="1" thickBot="1">
      <c r="A11" s="22"/>
      <c r="B11" s="69"/>
      <c r="C11" s="69"/>
      <c r="D11" s="69"/>
      <c r="E11" s="69"/>
      <c r="F11" s="69"/>
      <c r="G11" s="69"/>
      <c r="H11" s="69"/>
      <c r="I11" s="69"/>
      <c r="J11" s="16"/>
      <c r="K11" s="17">
        <v>51000</v>
      </c>
      <c r="L11" s="17"/>
      <c r="M11" s="17">
        <v>51000</v>
      </c>
      <c r="N11" s="17">
        <v>32735</v>
      </c>
      <c r="O11" s="17"/>
      <c r="P11" s="70">
        <v>32735</v>
      </c>
      <c r="Q11" s="70"/>
      <c r="R11" s="35">
        <f aca="true" t="shared" si="0" ref="R11:R74">+N11/K11</f>
        <v>0.6418627450980392</v>
      </c>
      <c r="S11" s="18"/>
      <c r="T11" s="35">
        <f aca="true" t="shared" si="1" ref="T11:T74">+P11/M11</f>
        <v>0.6418627450980392</v>
      </c>
      <c r="U11" s="43">
        <f aca="true" t="shared" si="2" ref="U11:U74">+K11-N11</f>
        <v>18265</v>
      </c>
      <c r="V11" s="18"/>
      <c r="W11" s="34">
        <f aca="true" t="shared" si="3" ref="W11:W47">+U11+V11</f>
        <v>18265</v>
      </c>
    </row>
    <row r="12" spans="1:23" ht="13.5" hidden="1" outlineLevel="1" thickBot="1">
      <c r="A12" s="22"/>
      <c r="B12" s="69"/>
      <c r="C12" s="69"/>
      <c r="D12" s="69"/>
      <c r="E12" s="69" t="s">
        <v>10</v>
      </c>
      <c r="F12" s="69"/>
      <c r="G12" s="69"/>
      <c r="H12" s="69"/>
      <c r="I12" s="69"/>
      <c r="J12" s="16"/>
      <c r="K12" s="17">
        <v>7000</v>
      </c>
      <c r="L12" s="17"/>
      <c r="M12" s="17">
        <v>7000</v>
      </c>
      <c r="N12" s="17">
        <v>0</v>
      </c>
      <c r="O12" s="17"/>
      <c r="P12" s="70">
        <v>0</v>
      </c>
      <c r="Q12" s="70"/>
      <c r="R12" s="35">
        <f t="shared" si="0"/>
        <v>0</v>
      </c>
      <c r="S12" s="18"/>
      <c r="T12" s="35">
        <f t="shared" si="1"/>
        <v>0</v>
      </c>
      <c r="U12" s="42">
        <f t="shared" si="2"/>
        <v>7000</v>
      </c>
      <c r="V12" s="18" t="s">
        <v>106</v>
      </c>
      <c r="W12" s="34" t="e">
        <f t="shared" si="3"/>
        <v>#VALUE!</v>
      </c>
    </row>
    <row r="13" spans="1:23" ht="13.5" collapsed="1" thickBot="1">
      <c r="A13" s="22"/>
      <c r="B13" s="69"/>
      <c r="C13" s="69"/>
      <c r="D13" s="69"/>
      <c r="E13" s="69"/>
      <c r="F13" s="69"/>
      <c r="G13" s="69"/>
      <c r="H13" s="69"/>
      <c r="I13" s="69"/>
      <c r="J13" s="16"/>
      <c r="K13" s="17">
        <v>7000</v>
      </c>
      <c r="L13" s="17"/>
      <c r="M13" s="17">
        <v>7000</v>
      </c>
      <c r="N13" s="17">
        <v>0</v>
      </c>
      <c r="O13" s="17"/>
      <c r="P13" s="70">
        <v>0</v>
      </c>
      <c r="Q13" s="70"/>
      <c r="R13" s="35"/>
      <c r="S13" s="18"/>
      <c r="T13" s="35"/>
      <c r="U13" s="34">
        <f t="shared" si="2"/>
        <v>7000</v>
      </c>
      <c r="V13" s="18"/>
      <c r="W13" s="34">
        <f t="shared" si="3"/>
        <v>7000</v>
      </c>
    </row>
    <row r="14" spans="1:23" ht="12.75" hidden="1" outlineLevel="1">
      <c r="A14" s="22"/>
      <c r="B14" s="69"/>
      <c r="C14" s="69"/>
      <c r="D14" s="69"/>
      <c r="E14" s="69" t="s">
        <v>11</v>
      </c>
      <c r="F14" s="69"/>
      <c r="G14" s="69"/>
      <c r="H14" s="69"/>
      <c r="I14" s="69"/>
      <c r="J14" s="16"/>
      <c r="K14" s="17">
        <v>3500</v>
      </c>
      <c r="L14" s="17">
        <v>0</v>
      </c>
      <c r="M14" s="17">
        <v>3500</v>
      </c>
      <c r="N14" s="17">
        <v>2443</v>
      </c>
      <c r="O14" s="17">
        <v>3</v>
      </c>
      <c r="P14" s="70">
        <v>2446</v>
      </c>
      <c r="Q14" s="70"/>
      <c r="R14" s="35">
        <f t="shared" si="0"/>
        <v>0.698</v>
      </c>
      <c r="S14" s="18"/>
      <c r="T14" s="35">
        <f t="shared" si="1"/>
        <v>0.6988571428571428</v>
      </c>
      <c r="U14" s="34">
        <f t="shared" si="2"/>
        <v>1057</v>
      </c>
      <c r="V14" s="18" t="s">
        <v>107</v>
      </c>
      <c r="W14" s="34">
        <f t="shared" si="3"/>
        <v>1054</v>
      </c>
    </row>
    <row r="15" spans="1:23" ht="13.5" collapsed="1" thickBot="1">
      <c r="A15" s="22"/>
      <c r="B15" s="69"/>
      <c r="C15" s="69"/>
      <c r="D15" s="69"/>
      <c r="E15" s="69"/>
      <c r="F15" s="69"/>
      <c r="G15" s="69"/>
      <c r="H15" s="69"/>
      <c r="I15" s="69"/>
      <c r="J15" s="16"/>
      <c r="K15" s="17">
        <v>3500</v>
      </c>
      <c r="L15" s="17">
        <v>0</v>
      </c>
      <c r="M15" s="17">
        <v>3500</v>
      </c>
      <c r="N15" s="17">
        <v>2443</v>
      </c>
      <c r="O15" s="17">
        <v>3</v>
      </c>
      <c r="P15" s="70">
        <v>2446</v>
      </c>
      <c r="Q15" s="70"/>
      <c r="R15" s="35">
        <f t="shared" si="0"/>
        <v>0.698</v>
      </c>
      <c r="S15" s="18"/>
      <c r="T15" s="35">
        <f t="shared" si="1"/>
        <v>0.6988571428571428</v>
      </c>
      <c r="U15" s="34">
        <f t="shared" si="2"/>
        <v>1057</v>
      </c>
      <c r="V15" s="34">
        <f>+L15-O15</f>
        <v>-3</v>
      </c>
      <c r="W15" s="34">
        <f t="shared" si="3"/>
        <v>1054</v>
      </c>
    </row>
    <row r="16" spans="1:23" ht="12.75" hidden="1" outlineLevel="1">
      <c r="A16" s="22"/>
      <c r="B16" s="69"/>
      <c r="C16" s="69"/>
      <c r="D16" s="69"/>
      <c r="E16" s="69" t="s">
        <v>108</v>
      </c>
      <c r="F16" s="69"/>
      <c r="G16" s="69"/>
      <c r="H16" s="69"/>
      <c r="I16" s="69"/>
      <c r="J16" s="16"/>
      <c r="K16" s="17">
        <v>3000</v>
      </c>
      <c r="L16" s="17"/>
      <c r="M16" s="17">
        <v>3000</v>
      </c>
      <c r="N16" s="17">
        <v>118</v>
      </c>
      <c r="O16" s="17"/>
      <c r="P16" s="70">
        <v>118</v>
      </c>
      <c r="Q16" s="70"/>
      <c r="R16" s="35">
        <f t="shared" si="0"/>
        <v>0.03933333333333333</v>
      </c>
      <c r="S16" s="18"/>
      <c r="T16" s="35">
        <f t="shared" si="1"/>
        <v>0.03933333333333333</v>
      </c>
      <c r="U16" s="34">
        <f t="shared" si="2"/>
        <v>2882</v>
      </c>
      <c r="V16" s="18" t="s">
        <v>106</v>
      </c>
      <c r="W16" s="34" t="e">
        <f t="shared" si="3"/>
        <v>#VALUE!</v>
      </c>
    </row>
    <row r="17" spans="1:23" ht="13.5" collapsed="1" thickBot="1">
      <c r="A17" s="22"/>
      <c r="B17" s="69"/>
      <c r="C17" s="69"/>
      <c r="D17" s="69"/>
      <c r="E17" s="69"/>
      <c r="F17" s="69"/>
      <c r="G17" s="69"/>
      <c r="H17" s="69"/>
      <c r="I17" s="69"/>
      <c r="J17" s="16"/>
      <c r="K17" s="17">
        <v>3000</v>
      </c>
      <c r="L17" s="17"/>
      <c r="M17" s="17">
        <v>3000</v>
      </c>
      <c r="N17" s="17">
        <v>118</v>
      </c>
      <c r="O17" s="17"/>
      <c r="P17" s="70">
        <v>118</v>
      </c>
      <c r="Q17" s="70"/>
      <c r="R17" s="35">
        <f t="shared" si="0"/>
        <v>0.03933333333333333</v>
      </c>
      <c r="S17" s="18"/>
      <c r="T17" s="35">
        <f t="shared" si="1"/>
        <v>0.03933333333333333</v>
      </c>
      <c r="U17" s="34">
        <f t="shared" si="2"/>
        <v>2882</v>
      </c>
      <c r="V17" s="18"/>
      <c r="W17" s="34">
        <f t="shared" si="3"/>
        <v>2882</v>
      </c>
    </row>
    <row r="18" spans="1:23" ht="12.75" hidden="1" outlineLevel="1">
      <c r="A18" s="22"/>
      <c r="B18" s="69"/>
      <c r="C18" s="69"/>
      <c r="D18" s="69"/>
      <c r="E18" s="69" t="s">
        <v>13</v>
      </c>
      <c r="F18" s="69"/>
      <c r="G18" s="69"/>
      <c r="H18" s="69"/>
      <c r="I18" s="69"/>
      <c r="J18" s="16"/>
      <c r="K18" s="17">
        <v>500</v>
      </c>
      <c r="L18" s="17">
        <v>0</v>
      </c>
      <c r="M18" s="17">
        <v>500</v>
      </c>
      <c r="N18" s="17">
        <v>874</v>
      </c>
      <c r="O18" s="17">
        <v>5</v>
      </c>
      <c r="P18" s="70">
        <v>879</v>
      </c>
      <c r="Q18" s="70"/>
      <c r="R18" s="35">
        <f t="shared" si="0"/>
        <v>1.748</v>
      </c>
      <c r="S18" s="18"/>
      <c r="T18" s="35">
        <f t="shared" si="1"/>
        <v>1.758</v>
      </c>
      <c r="U18" s="34">
        <f t="shared" si="2"/>
        <v>-374</v>
      </c>
      <c r="V18" s="18" t="s">
        <v>109</v>
      </c>
      <c r="W18" s="34">
        <f t="shared" si="3"/>
        <v>-379</v>
      </c>
    </row>
    <row r="19" spans="1:23" ht="13.5" collapsed="1" thickBot="1">
      <c r="A19" s="22"/>
      <c r="B19" s="69"/>
      <c r="C19" s="69"/>
      <c r="D19" s="69"/>
      <c r="E19" s="69"/>
      <c r="F19" s="69"/>
      <c r="G19" s="69"/>
      <c r="H19" s="69"/>
      <c r="I19" s="69"/>
      <c r="J19" s="16"/>
      <c r="K19" s="17">
        <v>500</v>
      </c>
      <c r="L19" s="17">
        <v>0</v>
      </c>
      <c r="M19" s="17">
        <v>500</v>
      </c>
      <c r="N19" s="17">
        <v>874</v>
      </c>
      <c r="O19" s="17">
        <v>5</v>
      </c>
      <c r="P19" s="70">
        <v>879</v>
      </c>
      <c r="Q19" s="70"/>
      <c r="R19" s="35">
        <f t="shared" si="0"/>
        <v>1.748</v>
      </c>
      <c r="S19" s="18"/>
      <c r="T19" s="35">
        <f t="shared" si="1"/>
        <v>1.758</v>
      </c>
      <c r="U19" s="34">
        <f t="shared" si="2"/>
        <v>-374</v>
      </c>
      <c r="V19" s="34">
        <f>+L19-O19</f>
        <v>-5</v>
      </c>
      <c r="W19" s="34">
        <f t="shared" si="3"/>
        <v>-379</v>
      </c>
    </row>
    <row r="20" spans="1:23" ht="12.75" hidden="1" outlineLevel="1">
      <c r="A20" s="22"/>
      <c r="B20" s="69"/>
      <c r="C20" s="69"/>
      <c r="D20" s="69"/>
      <c r="E20" s="69" t="s">
        <v>14</v>
      </c>
      <c r="F20" s="69"/>
      <c r="G20" s="69"/>
      <c r="H20" s="69"/>
      <c r="I20" s="69"/>
      <c r="J20" s="16"/>
      <c r="K20" s="17">
        <v>24130</v>
      </c>
      <c r="L20" s="17"/>
      <c r="M20" s="17">
        <v>24130</v>
      </c>
      <c r="N20" s="17">
        <v>19599</v>
      </c>
      <c r="O20" s="17"/>
      <c r="P20" s="70">
        <v>19599</v>
      </c>
      <c r="Q20" s="70"/>
      <c r="R20" s="35">
        <f t="shared" si="0"/>
        <v>0.8122254455035226</v>
      </c>
      <c r="S20" s="18"/>
      <c r="T20" s="35">
        <f t="shared" si="1"/>
        <v>0.8122254455035226</v>
      </c>
      <c r="U20" s="34">
        <f t="shared" si="2"/>
        <v>4531</v>
      </c>
      <c r="V20" s="18" t="s">
        <v>106</v>
      </c>
      <c r="W20" s="34" t="e">
        <f t="shared" si="3"/>
        <v>#VALUE!</v>
      </c>
    </row>
    <row r="21" spans="1:23" ht="13.5" collapsed="1" thickBot="1">
      <c r="A21" s="22"/>
      <c r="B21" s="69"/>
      <c r="C21" s="69"/>
      <c r="D21" s="69"/>
      <c r="E21" s="69"/>
      <c r="F21" s="69"/>
      <c r="G21" s="69"/>
      <c r="H21" s="69"/>
      <c r="I21" s="69"/>
      <c r="J21" s="16"/>
      <c r="K21" s="17">
        <v>24184</v>
      </c>
      <c r="L21" s="17"/>
      <c r="M21" s="17">
        <f>+K21</f>
        <v>24184</v>
      </c>
      <c r="N21" s="17">
        <v>19599</v>
      </c>
      <c r="O21" s="17"/>
      <c r="P21" s="70">
        <v>19599</v>
      </c>
      <c r="Q21" s="70"/>
      <c r="R21" s="35">
        <f t="shared" si="0"/>
        <v>0.8104118425405227</v>
      </c>
      <c r="S21" s="18"/>
      <c r="T21" s="35">
        <f t="shared" si="1"/>
        <v>0.8104118425405227</v>
      </c>
      <c r="U21" s="34">
        <f t="shared" si="2"/>
        <v>4585</v>
      </c>
      <c r="V21" s="18"/>
      <c r="W21" s="34">
        <f t="shared" si="3"/>
        <v>4585</v>
      </c>
    </row>
    <row r="22" spans="1:23" ht="12.75" hidden="1" outlineLevel="1">
      <c r="A22" s="22"/>
      <c r="B22" s="69"/>
      <c r="C22" s="69"/>
      <c r="D22" s="69"/>
      <c r="E22" s="66" t="s">
        <v>3</v>
      </c>
      <c r="F22" s="66"/>
      <c r="G22" s="66"/>
      <c r="H22" s="66"/>
      <c r="I22" s="66"/>
      <c r="J22" s="26"/>
      <c r="K22" s="27">
        <v>447130</v>
      </c>
      <c r="L22" s="27">
        <v>1600</v>
      </c>
      <c r="M22" s="27">
        <v>448730</v>
      </c>
      <c r="N22" s="27">
        <v>330039</v>
      </c>
      <c r="O22" s="27">
        <v>1240</v>
      </c>
      <c r="P22" s="53">
        <v>331279</v>
      </c>
      <c r="Q22" s="53"/>
      <c r="R22" s="46">
        <f t="shared" si="0"/>
        <v>0.7381276138930513</v>
      </c>
      <c r="S22" s="28" t="s">
        <v>110</v>
      </c>
      <c r="T22" s="46">
        <f t="shared" si="1"/>
        <v>0.7382590867559558</v>
      </c>
      <c r="U22" s="44">
        <f t="shared" si="2"/>
        <v>117091</v>
      </c>
      <c r="V22" s="28" t="s">
        <v>111</v>
      </c>
      <c r="W22" s="44">
        <f t="shared" si="3"/>
        <v>117451</v>
      </c>
    </row>
    <row r="23" spans="1:23" ht="13.5" collapsed="1" thickBot="1">
      <c r="A23" s="22"/>
      <c r="B23" s="69"/>
      <c r="C23" s="69"/>
      <c r="D23" s="69"/>
      <c r="E23" s="66"/>
      <c r="F23" s="66"/>
      <c r="G23" s="66"/>
      <c r="H23" s="66"/>
      <c r="I23" s="66"/>
      <c r="J23" s="26"/>
      <c r="K23" s="27">
        <v>447184</v>
      </c>
      <c r="L23" s="27">
        <v>1600</v>
      </c>
      <c r="M23" s="27">
        <f>+K23+L23</f>
        <v>448784</v>
      </c>
      <c r="N23" s="27">
        <v>330039</v>
      </c>
      <c r="O23" s="27">
        <v>1240</v>
      </c>
      <c r="P23" s="53">
        <v>331279</v>
      </c>
      <c r="Q23" s="53"/>
      <c r="R23" s="46">
        <f t="shared" si="0"/>
        <v>0.7380384808043221</v>
      </c>
      <c r="S23" s="46">
        <f>+O23/L23</f>
        <v>0.775</v>
      </c>
      <c r="T23" s="46">
        <f t="shared" si="1"/>
        <v>0.7381702556240864</v>
      </c>
      <c r="U23" s="44">
        <f t="shared" si="2"/>
        <v>117145</v>
      </c>
      <c r="V23" s="44">
        <f>+L23-O23</f>
        <v>360</v>
      </c>
      <c r="W23" s="44">
        <f t="shared" si="3"/>
        <v>117505</v>
      </c>
    </row>
    <row r="24" spans="1:23" ht="12.75" hidden="1" outlineLevel="1">
      <c r="A24" s="22"/>
      <c r="B24" s="69" t="s">
        <v>15</v>
      </c>
      <c r="C24" s="69"/>
      <c r="D24" s="69"/>
      <c r="E24" s="69" t="s">
        <v>16</v>
      </c>
      <c r="F24" s="69"/>
      <c r="G24" s="69"/>
      <c r="H24" s="69"/>
      <c r="I24" s="69"/>
      <c r="J24" s="16"/>
      <c r="K24" s="17">
        <v>103000</v>
      </c>
      <c r="L24" s="17">
        <v>0</v>
      </c>
      <c r="M24" s="17">
        <v>103000</v>
      </c>
      <c r="N24" s="17">
        <v>85253</v>
      </c>
      <c r="O24" s="17">
        <v>346</v>
      </c>
      <c r="P24" s="70">
        <v>85599</v>
      </c>
      <c r="Q24" s="70"/>
      <c r="R24" s="35">
        <f t="shared" si="0"/>
        <v>0.8276990291262136</v>
      </c>
      <c r="S24" s="18"/>
      <c r="T24" s="35">
        <f t="shared" si="1"/>
        <v>0.8310582524271845</v>
      </c>
      <c r="U24" s="34">
        <f t="shared" si="2"/>
        <v>17747</v>
      </c>
      <c r="V24" s="34">
        <f>+L24-O24</f>
        <v>-346</v>
      </c>
      <c r="W24" s="34">
        <f t="shared" si="3"/>
        <v>17401</v>
      </c>
    </row>
    <row r="25" spans="1:23" ht="13.5" collapsed="1" thickBot="1">
      <c r="A25" s="22"/>
      <c r="B25" s="69"/>
      <c r="C25" s="69"/>
      <c r="D25" s="69"/>
      <c r="E25" s="69"/>
      <c r="F25" s="69"/>
      <c r="G25" s="69"/>
      <c r="H25" s="69"/>
      <c r="I25" s="69"/>
      <c r="J25" s="16"/>
      <c r="K25" s="17">
        <v>107000</v>
      </c>
      <c r="L25" s="17">
        <v>0</v>
      </c>
      <c r="M25" s="17">
        <f>+K25</f>
        <v>107000</v>
      </c>
      <c r="N25" s="17">
        <v>85253</v>
      </c>
      <c r="O25" s="17">
        <v>346</v>
      </c>
      <c r="P25" s="70">
        <v>85599</v>
      </c>
      <c r="Q25" s="70"/>
      <c r="R25" s="35">
        <f t="shared" si="0"/>
        <v>0.7967570093457944</v>
      </c>
      <c r="S25" s="18"/>
      <c r="T25" s="35">
        <f t="shared" si="1"/>
        <v>0.7999906542056074</v>
      </c>
      <c r="U25" s="34">
        <f t="shared" si="2"/>
        <v>21747</v>
      </c>
      <c r="V25" s="34">
        <f>+L25-O25</f>
        <v>-346</v>
      </c>
      <c r="W25" s="34">
        <f t="shared" si="3"/>
        <v>21401</v>
      </c>
    </row>
    <row r="26" spans="1:23" ht="12.75" hidden="1" outlineLevel="1">
      <c r="A26" s="22"/>
      <c r="B26" s="69"/>
      <c r="C26" s="69"/>
      <c r="D26" s="69"/>
      <c r="E26" s="69" t="s">
        <v>112</v>
      </c>
      <c r="F26" s="69"/>
      <c r="G26" s="69"/>
      <c r="H26" s="69"/>
      <c r="I26" s="69"/>
      <c r="J26" s="16"/>
      <c r="K26" s="17">
        <v>0</v>
      </c>
      <c r="L26" s="17">
        <v>0</v>
      </c>
      <c r="M26" s="17">
        <v>0</v>
      </c>
      <c r="N26" s="17">
        <v>5156</v>
      </c>
      <c r="O26" s="17">
        <v>346</v>
      </c>
      <c r="P26" s="70">
        <v>5502</v>
      </c>
      <c r="Q26" s="70"/>
      <c r="R26" s="35" t="e">
        <f t="shared" si="0"/>
        <v>#DIV/0!</v>
      </c>
      <c r="S26" s="18"/>
      <c r="T26" s="35" t="e">
        <f t="shared" si="1"/>
        <v>#DIV/0!</v>
      </c>
      <c r="U26" s="34">
        <f t="shared" si="2"/>
        <v>-5156</v>
      </c>
      <c r="V26" s="34">
        <f>+L26-O26</f>
        <v>-346</v>
      </c>
      <c r="W26" s="34">
        <f t="shared" si="3"/>
        <v>-5502</v>
      </c>
    </row>
    <row r="27" spans="1:23" ht="13.5" collapsed="1" thickBot="1">
      <c r="A27" s="22"/>
      <c r="B27" s="69"/>
      <c r="C27" s="69"/>
      <c r="D27" s="69"/>
      <c r="E27" s="69"/>
      <c r="F27" s="69"/>
      <c r="G27" s="69"/>
      <c r="H27" s="69"/>
      <c r="I27" s="69"/>
      <c r="J27" s="16"/>
      <c r="K27" s="17">
        <v>0</v>
      </c>
      <c r="L27" s="17">
        <v>0</v>
      </c>
      <c r="M27" s="17">
        <v>0</v>
      </c>
      <c r="N27" s="17">
        <v>5156</v>
      </c>
      <c r="O27" s="17">
        <v>346</v>
      </c>
      <c r="P27" s="70">
        <v>5502</v>
      </c>
      <c r="Q27" s="70"/>
      <c r="R27" s="35"/>
      <c r="S27" s="18"/>
      <c r="T27" s="35"/>
      <c r="U27" s="34">
        <f t="shared" si="2"/>
        <v>-5156</v>
      </c>
      <c r="V27" s="34">
        <f>+L27-O27</f>
        <v>-346</v>
      </c>
      <c r="W27" s="34">
        <f t="shared" si="3"/>
        <v>-5502</v>
      </c>
    </row>
    <row r="28" spans="1:23" ht="12.75" hidden="1" outlineLevel="1">
      <c r="A28" s="22"/>
      <c r="B28" s="69"/>
      <c r="C28" s="69"/>
      <c r="D28" s="69"/>
      <c r="E28" s="69" t="s">
        <v>113</v>
      </c>
      <c r="F28" s="69"/>
      <c r="G28" s="69"/>
      <c r="H28" s="69"/>
      <c r="I28" s="69"/>
      <c r="J28" s="16"/>
      <c r="K28" s="17">
        <v>0</v>
      </c>
      <c r="L28" s="17"/>
      <c r="M28" s="17">
        <v>0</v>
      </c>
      <c r="N28" s="17">
        <v>1107</v>
      </c>
      <c r="O28" s="17"/>
      <c r="P28" s="70">
        <v>1107</v>
      </c>
      <c r="Q28" s="70"/>
      <c r="R28" s="35" t="e">
        <f t="shared" si="0"/>
        <v>#DIV/0!</v>
      </c>
      <c r="S28" s="18"/>
      <c r="T28" s="35" t="e">
        <f t="shared" si="1"/>
        <v>#DIV/0!</v>
      </c>
      <c r="U28" s="34">
        <f t="shared" si="2"/>
        <v>-1107</v>
      </c>
      <c r="V28" s="18" t="s">
        <v>106</v>
      </c>
      <c r="W28" s="34" t="e">
        <f t="shared" si="3"/>
        <v>#VALUE!</v>
      </c>
    </row>
    <row r="29" spans="1:23" ht="13.5" collapsed="1" thickBot="1">
      <c r="A29" s="22"/>
      <c r="B29" s="69"/>
      <c r="C29" s="69"/>
      <c r="D29" s="69"/>
      <c r="E29" s="69"/>
      <c r="F29" s="69"/>
      <c r="G29" s="69"/>
      <c r="H29" s="69"/>
      <c r="I29" s="69"/>
      <c r="J29" s="16"/>
      <c r="K29" s="17">
        <v>0</v>
      </c>
      <c r="L29" s="17"/>
      <c r="M29" s="17">
        <v>0</v>
      </c>
      <c r="N29" s="17">
        <v>1107</v>
      </c>
      <c r="O29" s="17"/>
      <c r="P29" s="70">
        <v>1107</v>
      </c>
      <c r="Q29" s="70"/>
      <c r="R29" s="35"/>
      <c r="S29" s="18"/>
      <c r="T29" s="35"/>
      <c r="U29" s="34">
        <f t="shared" si="2"/>
        <v>-1107</v>
      </c>
      <c r="V29" s="18"/>
      <c r="W29" s="34">
        <f t="shared" si="3"/>
        <v>-1107</v>
      </c>
    </row>
    <row r="30" spans="1:23" ht="12.75" hidden="1" outlineLevel="1">
      <c r="A30" s="22"/>
      <c r="B30" s="69"/>
      <c r="C30" s="69"/>
      <c r="D30" s="69"/>
      <c r="E30" s="69" t="s">
        <v>114</v>
      </c>
      <c r="F30" s="69"/>
      <c r="G30" s="69"/>
      <c r="H30" s="69"/>
      <c r="I30" s="69"/>
      <c r="J30" s="16"/>
      <c r="K30" s="17">
        <v>2500</v>
      </c>
      <c r="L30" s="17"/>
      <c r="M30" s="17">
        <v>2500</v>
      </c>
      <c r="N30" s="17">
        <v>2096</v>
      </c>
      <c r="O30" s="17"/>
      <c r="P30" s="70">
        <v>2096</v>
      </c>
      <c r="Q30" s="70"/>
      <c r="R30" s="35">
        <f t="shared" si="0"/>
        <v>0.8384</v>
      </c>
      <c r="S30" s="18"/>
      <c r="T30" s="35">
        <f t="shared" si="1"/>
        <v>0.8384</v>
      </c>
      <c r="U30" s="34">
        <f t="shared" si="2"/>
        <v>404</v>
      </c>
      <c r="V30" s="18"/>
      <c r="W30" s="34">
        <f t="shared" si="3"/>
        <v>404</v>
      </c>
    </row>
    <row r="31" spans="1:23" ht="13.5" collapsed="1" thickBot="1">
      <c r="A31" s="22"/>
      <c r="B31" s="69"/>
      <c r="C31" s="69"/>
      <c r="D31" s="69"/>
      <c r="E31" s="69"/>
      <c r="F31" s="69"/>
      <c r="G31" s="69"/>
      <c r="H31" s="69"/>
      <c r="I31" s="69"/>
      <c r="J31" s="16"/>
      <c r="K31" s="17">
        <v>2500</v>
      </c>
      <c r="L31" s="17"/>
      <c r="M31" s="17">
        <v>2500</v>
      </c>
      <c r="N31" s="17">
        <v>2096</v>
      </c>
      <c r="O31" s="17"/>
      <c r="P31" s="70">
        <v>2096</v>
      </c>
      <c r="Q31" s="70"/>
      <c r="R31" s="35">
        <f t="shared" si="0"/>
        <v>0.8384</v>
      </c>
      <c r="S31" s="18"/>
      <c r="T31" s="35">
        <f t="shared" si="1"/>
        <v>0.8384</v>
      </c>
      <c r="U31" s="34">
        <f t="shared" si="2"/>
        <v>404</v>
      </c>
      <c r="V31" s="18"/>
      <c r="W31" s="34">
        <f t="shared" si="3"/>
        <v>404</v>
      </c>
    </row>
    <row r="32" spans="1:23" ht="12.75" hidden="1" outlineLevel="1">
      <c r="A32" s="22"/>
      <c r="B32" s="69"/>
      <c r="C32" s="69"/>
      <c r="D32" s="69"/>
      <c r="E32" s="69" t="s">
        <v>115</v>
      </c>
      <c r="F32" s="69"/>
      <c r="G32" s="69"/>
      <c r="H32" s="69"/>
      <c r="I32" s="69"/>
      <c r="J32" s="16"/>
      <c r="K32" s="17">
        <v>0</v>
      </c>
      <c r="L32" s="17"/>
      <c r="M32" s="17">
        <v>0</v>
      </c>
      <c r="N32" s="17">
        <v>3044</v>
      </c>
      <c r="O32" s="17"/>
      <c r="P32" s="70">
        <v>3044</v>
      </c>
      <c r="Q32" s="70"/>
      <c r="R32" s="35" t="e">
        <f t="shared" si="0"/>
        <v>#DIV/0!</v>
      </c>
      <c r="S32" s="18"/>
      <c r="T32" s="35" t="e">
        <f t="shared" si="1"/>
        <v>#DIV/0!</v>
      </c>
      <c r="U32" s="34">
        <f t="shared" si="2"/>
        <v>-3044</v>
      </c>
      <c r="V32" s="18"/>
      <c r="W32" s="34">
        <f t="shared" si="3"/>
        <v>-3044</v>
      </c>
    </row>
    <row r="33" spans="1:23" ht="13.5" collapsed="1" thickBot="1">
      <c r="A33" s="22"/>
      <c r="B33" s="69"/>
      <c r="C33" s="69"/>
      <c r="D33" s="69"/>
      <c r="E33" s="69"/>
      <c r="F33" s="69"/>
      <c r="G33" s="69"/>
      <c r="H33" s="69"/>
      <c r="I33" s="69"/>
      <c r="J33" s="16"/>
      <c r="K33" s="17">
        <v>0</v>
      </c>
      <c r="L33" s="17"/>
      <c r="M33" s="17">
        <v>0</v>
      </c>
      <c r="N33" s="17">
        <v>3044</v>
      </c>
      <c r="O33" s="17"/>
      <c r="P33" s="70">
        <v>3044</v>
      </c>
      <c r="Q33" s="70"/>
      <c r="R33" s="35"/>
      <c r="S33" s="18"/>
      <c r="T33" s="35"/>
      <c r="U33" s="34">
        <f t="shared" si="2"/>
        <v>-3044</v>
      </c>
      <c r="V33" s="18"/>
      <c r="W33" s="34">
        <f t="shared" si="3"/>
        <v>-3044</v>
      </c>
    </row>
    <row r="34" spans="1:23" ht="12.75" hidden="1" outlineLevel="1">
      <c r="A34" s="22"/>
      <c r="B34" s="69"/>
      <c r="C34" s="69"/>
      <c r="D34" s="69"/>
      <c r="E34" s="69" t="s">
        <v>25</v>
      </c>
      <c r="F34" s="69"/>
      <c r="G34" s="69"/>
      <c r="H34" s="69"/>
      <c r="I34" s="69"/>
      <c r="J34" s="16"/>
      <c r="K34" s="17">
        <v>20000</v>
      </c>
      <c r="L34" s="17"/>
      <c r="M34" s="17">
        <v>20000</v>
      </c>
      <c r="N34" s="17">
        <v>11751</v>
      </c>
      <c r="O34" s="17"/>
      <c r="P34" s="70">
        <v>11751</v>
      </c>
      <c r="Q34" s="70"/>
      <c r="R34" s="35">
        <f t="shared" si="0"/>
        <v>0.58755</v>
      </c>
      <c r="S34" s="18"/>
      <c r="T34" s="35">
        <f t="shared" si="1"/>
        <v>0.58755</v>
      </c>
      <c r="U34" s="34">
        <f t="shared" si="2"/>
        <v>8249</v>
      </c>
      <c r="V34" s="18"/>
      <c r="W34" s="34">
        <f t="shared" si="3"/>
        <v>8249</v>
      </c>
    </row>
    <row r="35" spans="1:23" ht="13.5" collapsed="1" thickBot="1">
      <c r="A35" s="22"/>
      <c r="B35" s="69"/>
      <c r="C35" s="69"/>
      <c r="D35" s="69"/>
      <c r="E35" s="69"/>
      <c r="F35" s="69"/>
      <c r="G35" s="69"/>
      <c r="H35" s="69"/>
      <c r="I35" s="69"/>
      <c r="J35" s="16"/>
      <c r="K35" s="17">
        <v>19000</v>
      </c>
      <c r="L35" s="17"/>
      <c r="M35" s="17">
        <f>+K35</f>
        <v>19000</v>
      </c>
      <c r="N35" s="17">
        <v>11751</v>
      </c>
      <c r="O35" s="17"/>
      <c r="P35" s="70">
        <v>11751</v>
      </c>
      <c r="Q35" s="70"/>
      <c r="R35" s="35">
        <f t="shared" si="0"/>
        <v>0.6184736842105263</v>
      </c>
      <c r="S35" s="18"/>
      <c r="T35" s="35">
        <f t="shared" si="1"/>
        <v>0.6184736842105263</v>
      </c>
      <c r="U35" s="34">
        <f t="shared" si="2"/>
        <v>7249</v>
      </c>
      <c r="V35" s="18"/>
      <c r="W35" s="34">
        <f t="shared" si="3"/>
        <v>7249</v>
      </c>
    </row>
    <row r="36" spans="1:23" ht="12.75" hidden="1" outlineLevel="1">
      <c r="A36" s="22"/>
      <c r="B36" s="69"/>
      <c r="C36" s="69"/>
      <c r="D36" s="69"/>
      <c r="E36" s="69" t="s">
        <v>116</v>
      </c>
      <c r="F36" s="69"/>
      <c r="G36" s="69"/>
      <c r="H36" s="69"/>
      <c r="I36" s="69"/>
      <c r="J36" s="16"/>
      <c r="K36" s="17">
        <v>0</v>
      </c>
      <c r="L36" s="17"/>
      <c r="M36" s="17">
        <v>0</v>
      </c>
      <c r="N36" s="17">
        <v>3689</v>
      </c>
      <c r="O36" s="17"/>
      <c r="P36" s="70">
        <v>3689</v>
      </c>
      <c r="Q36" s="70"/>
      <c r="R36" s="35" t="e">
        <f t="shared" si="0"/>
        <v>#DIV/0!</v>
      </c>
      <c r="S36" s="18"/>
      <c r="T36" s="35" t="e">
        <f t="shared" si="1"/>
        <v>#DIV/0!</v>
      </c>
      <c r="U36" s="34">
        <f t="shared" si="2"/>
        <v>-3689</v>
      </c>
      <c r="V36" s="18"/>
      <c r="W36" s="34">
        <f t="shared" si="3"/>
        <v>-3689</v>
      </c>
    </row>
    <row r="37" spans="1:23" ht="13.5" collapsed="1" thickBot="1">
      <c r="A37" s="22"/>
      <c r="B37" s="69"/>
      <c r="C37" s="69"/>
      <c r="D37" s="69"/>
      <c r="E37" s="69"/>
      <c r="F37" s="69"/>
      <c r="G37" s="69"/>
      <c r="H37" s="69"/>
      <c r="I37" s="69"/>
      <c r="J37" s="16"/>
      <c r="K37" s="17">
        <v>0</v>
      </c>
      <c r="L37" s="17"/>
      <c r="M37" s="17">
        <v>0</v>
      </c>
      <c r="N37" s="17">
        <v>3689</v>
      </c>
      <c r="O37" s="17"/>
      <c r="P37" s="70">
        <v>3689</v>
      </c>
      <c r="Q37" s="70"/>
      <c r="R37" s="35"/>
      <c r="S37" s="18"/>
      <c r="T37" s="35"/>
      <c r="U37" s="34">
        <f t="shared" si="2"/>
        <v>-3689</v>
      </c>
      <c r="V37" s="18"/>
      <c r="W37" s="34">
        <f t="shared" si="3"/>
        <v>-3689</v>
      </c>
    </row>
    <row r="38" spans="1:23" ht="12.75" hidden="1" outlineLevel="1">
      <c r="A38" s="22"/>
      <c r="B38" s="69"/>
      <c r="C38" s="69"/>
      <c r="D38" s="69"/>
      <c r="E38" s="69" t="s">
        <v>30</v>
      </c>
      <c r="F38" s="69"/>
      <c r="G38" s="69"/>
      <c r="H38" s="69"/>
      <c r="I38" s="69"/>
      <c r="J38" s="16"/>
      <c r="K38" s="17">
        <v>43000</v>
      </c>
      <c r="L38" s="17"/>
      <c r="M38" s="17">
        <v>43000</v>
      </c>
      <c r="N38" s="17">
        <v>28419</v>
      </c>
      <c r="O38" s="17"/>
      <c r="P38" s="70">
        <v>28419</v>
      </c>
      <c r="Q38" s="70"/>
      <c r="R38" s="35">
        <f t="shared" si="0"/>
        <v>0.6609069767441861</v>
      </c>
      <c r="S38" s="18"/>
      <c r="T38" s="35">
        <f t="shared" si="1"/>
        <v>0.6609069767441861</v>
      </c>
      <c r="U38" s="34">
        <f t="shared" si="2"/>
        <v>14581</v>
      </c>
      <c r="V38" s="18"/>
      <c r="W38" s="34">
        <f t="shared" si="3"/>
        <v>14581</v>
      </c>
    </row>
    <row r="39" spans="1:23" ht="13.5" collapsed="1" thickBot="1">
      <c r="A39" s="22"/>
      <c r="B39" s="69"/>
      <c r="C39" s="69"/>
      <c r="D39" s="69"/>
      <c r="E39" s="69"/>
      <c r="F39" s="69"/>
      <c r="G39" s="69"/>
      <c r="H39" s="69"/>
      <c r="I39" s="69"/>
      <c r="J39" s="16"/>
      <c r="K39" s="17">
        <v>43000</v>
      </c>
      <c r="L39" s="17"/>
      <c r="M39" s="17">
        <v>43000</v>
      </c>
      <c r="N39" s="17">
        <v>28419</v>
      </c>
      <c r="O39" s="17"/>
      <c r="P39" s="70">
        <v>28419</v>
      </c>
      <c r="Q39" s="70"/>
      <c r="R39" s="35">
        <f t="shared" si="0"/>
        <v>0.6609069767441861</v>
      </c>
      <c r="S39" s="18"/>
      <c r="T39" s="35">
        <f t="shared" si="1"/>
        <v>0.6609069767441861</v>
      </c>
      <c r="U39" s="34">
        <f t="shared" si="2"/>
        <v>14581</v>
      </c>
      <c r="V39" s="18"/>
      <c r="W39" s="34">
        <f t="shared" si="3"/>
        <v>14581</v>
      </c>
    </row>
    <row r="40" spans="1:23" ht="12.75" hidden="1" outlineLevel="1">
      <c r="A40" s="22"/>
      <c r="B40" s="69"/>
      <c r="C40" s="69"/>
      <c r="D40" s="69"/>
      <c r="E40" s="69" t="s">
        <v>117</v>
      </c>
      <c r="F40" s="69"/>
      <c r="G40" s="69"/>
      <c r="H40" s="69"/>
      <c r="I40" s="69"/>
      <c r="J40" s="16"/>
      <c r="K40" s="17">
        <v>56400</v>
      </c>
      <c r="L40" s="17"/>
      <c r="M40" s="17">
        <v>56400</v>
      </c>
      <c r="N40" s="17">
        <v>0</v>
      </c>
      <c r="O40" s="17"/>
      <c r="P40" s="70">
        <v>0</v>
      </c>
      <c r="Q40" s="70"/>
      <c r="R40" s="35">
        <f t="shared" si="0"/>
        <v>0</v>
      </c>
      <c r="S40" s="18"/>
      <c r="T40" s="35">
        <f t="shared" si="1"/>
        <v>0</v>
      </c>
      <c r="U40" s="34">
        <f t="shared" si="2"/>
        <v>56400</v>
      </c>
      <c r="V40" s="18"/>
      <c r="W40" s="34">
        <f t="shared" si="3"/>
        <v>56400</v>
      </c>
    </row>
    <row r="41" spans="1:23" ht="13.5" collapsed="1" thickBot="1">
      <c r="A41" s="22"/>
      <c r="B41" s="69"/>
      <c r="C41" s="69"/>
      <c r="D41" s="69"/>
      <c r="E41" s="69"/>
      <c r="F41" s="69"/>
      <c r="G41" s="69"/>
      <c r="H41" s="69"/>
      <c r="I41" s="69"/>
      <c r="J41" s="16"/>
      <c r="K41" s="17">
        <v>56400</v>
      </c>
      <c r="L41" s="17"/>
      <c r="M41" s="17">
        <v>56400</v>
      </c>
      <c r="N41" s="17">
        <v>0</v>
      </c>
      <c r="O41" s="17"/>
      <c r="P41" s="70">
        <v>0</v>
      </c>
      <c r="Q41" s="70"/>
      <c r="R41" s="35">
        <f t="shared" si="0"/>
        <v>0</v>
      </c>
      <c r="S41" s="18"/>
      <c r="T41" s="35">
        <f t="shared" si="1"/>
        <v>0</v>
      </c>
      <c r="U41" s="34">
        <f t="shared" si="2"/>
        <v>56400</v>
      </c>
      <c r="V41" s="18"/>
      <c r="W41" s="34">
        <f t="shared" si="3"/>
        <v>56400</v>
      </c>
    </row>
    <row r="42" spans="1:23" ht="12.75" hidden="1" outlineLevel="1">
      <c r="A42" s="22"/>
      <c r="B42" s="69"/>
      <c r="C42" s="69"/>
      <c r="D42" s="69"/>
      <c r="E42" s="69" t="s">
        <v>31</v>
      </c>
      <c r="F42" s="69"/>
      <c r="G42" s="69"/>
      <c r="H42" s="69"/>
      <c r="I42" s="69"/>
      <c r="J42" s="16"/>
      <c r="K42" s="17">
        <v>7000</v>
      </c>
      <c r="L42" s="17"/>
      <c r="M42" s="17">
        <v>7000</v>
      </c>
      <c r="N42" s="17">
        <v>4372</v>
      </c>
      <c r="O42" s="17"/>
      <c r="P42" s="70">
        <v>4372</v>
      </c>
      <c r="Q42" s="70"/>
      <c r="R42" s="35">
        <f t="shared" si="0"/>
        <v>0.6245714285714286</v>
      </c>
      <c r="S42" s="18"/>
      <c r="T42" s="35">
        <f t="shared" si="1"/>
        <v>0.6245714285714286</v>
      </c>
      <c r="U42" s="34">
        <f t="shared" si="2"/>
        <v>2628</v>
      </c>
      <c r="V42" s="18"/>
      <c r="W42" s="34">
        <f t="shared" si="3"/>
        <v>2628</v>
      </c>
    </row>
    <row r="43" spans="1:23" ht="13.5" collapsed="1" thickBot="1">
      <c r="A43" s="22"/>
      <c r="B43" s="69"/>
      <c r="C43" s="69"/>
      <c r="D43" s="69"/>
      <c r="E43" s="69"/>
      <c r="F43" s="69"/>
      <c r="G43" s="69"/>
      <c r="H43" s="69"/>
      <c r="I43" s="69"/>
      <c r="J43" s="16"/>
      <c r="K43" s="17">
        <v>7000</v>
      </c>
      <c r="L43" s="17"/>
      <c r="M43" s="17">
        <v>7000</v>
      </c>
      <c r="N43" s="17">
        <v>4372</v>
      </c>
      <c r="O43" s="17"/>
      <c r="P43" s="70">
        <v>4372</v>
      </c>
      <c r="Q43" s="70"/>
      <c r="R43" s="35">
        <f t="shared" si="0"/>
        <v>0.6245714285714286</v>
      </c>
      <c r="S43" s="18"/>
      <c r="T43" s="35">
        <f t="shared" si="1"/>
        <v>0.6245714285714286</v>
      </c>
      <c r="U43" s="34">
        <f t="shared" si="2"/>
        <v>2628</v>
      </c>
      <c r="V43" s="18"/>
      <c r="W43" s="34">
        <f t="shared" si="3"/>
        <v>2628</v>
      </c>
    </row>
    <row r="44" spans="1:23" ht="12.75" hidden="1" outlineLevel="1">
      <c r="A44" s="22"/>
      <c r="B44" s="69"/>
      <c r="C44" s="69"/>
      <c r="D44" s="69"/>
      <c r="E44" s="69" t="s">
        <v>32</v>
      </c>
      <c r="F44" s="69"/>
      <c r="G44" s="69"/>
      <c r="H44" s="69"/>
      <c r="I44" s="69"/>
      <c r="J44" s="16"/>
      <c r="K44" s="17">
        <v>0</v>
      </c>
      <c r="L44" s="17"/>
      <c r="M44" s="17">
        <v>0</v>
      </c>
      <c r="N44" s="17">
        <v>158</v>
      </c>
      <c r="O44" s="17"/>
      <c r="P44" s="70">
        <v>158</v>
      </c>
      <c r="Q44" s="70"/>
      <c r="R44" s="35" t="e">
        <f t="shared" si="0"/>
        <v>#DIV/0!</v>
      </c>
      <c r="S44" s="18"/>
      <c r="T44" s="35" t="e">
        <f t="shared" si="1"/>
        <v>#DIV/0!</v>
      </c>
      <c r="U44" s="34">
        <f t="shared" si="2"/>
        <v>-158</v>
      </c>
      <c r="V44" s="18"/>
      <c r="W44" s="34">
        <f t="shared" si="3"/>
        <v>-158</v>
      </c>
    </row>
    <row r="45" spans="1:23" ht="13.5" collapsed="1" thickBot="1">
      <c r="A45" s="22"/>
      <c r="B45" s="69"/>
      <c r="C45" s="69"/>
      <c r="D45" s="69"/>
      <c r="E45" s="69"/>
      <c r="F45" s="69"/>
      <c r="G45" s="69"/>
      <c r="H45" s="69"/>
      <c r="I45" s="69"/>
      <c r="J45" s="16"/>
      <c r="K45" s="17">
        <v>0</v>
      </c>
      <c r="L45" s="17"/>
      <c r="M45" s="17">
        <v>0</v>
      </c>
      <c r="N45" s="17">
        <v>158</v>
      </c>
      <c r="O45" s="17"/>
      <c r="P45" s="70">
        <v>158</v>
      </c>
      <c r="Q45" s="70"/>
      <c r="R45" s="35"/>
      <c r="S45" s="18"/>
      <c r="T45" s="35"/>
      <c r="U45" s="34">
        <f t="shared" si="2"/>
        <v>-158</v>
      </c>
      <c r="V45" s="18"/>
      <c r="W45" s="34">
        <f t="shared" si="3"/>
        <v>-158</v>
      </c>
    </row>
    <row r="46" spans="1:23" ht="12.75" hidden="1" outlineLevel="1">
      <c r="A46" s="22"/>
      <c r="B46" s="69"/>
      <c r="C46" s="69"/>
      <c r="D46" s="69"/>
      <c r="E46" s="69" t="s">
        <v>33</v>
      </c>
      <c r="F46" s="69"/>
      <c r="G46" s="69"/>
      <c r="H46" s="69"/>
      <c r="I46" s="69"/>
      <c r="J46" s="16"/>
      <c r="K46" s="17">
        <v>0</v>
      </c>
      <c r="L46" s="17"/>
      <c r="M46" s="17">
        <v>0</v>
      </c>
      <c r="N46" s="17">
        <v>36</v>
      </c>
      <c r="O46" s="17"/>
      <c r="P46" s="70">
        <v>36</v>
      </c>
      <c r="Q46" s="70"/>
      <c r="R46" s="35" t="e">
        <f t="shared" si="0"/>
        <v>#DIV/0!</v>
      </c>
      <c r="S46" s="18"/>
      <c r="T46" s="35" t="e">
        <f t="shared" si="1"/>
        <v>#DIV/0!</v>
      </c>
      <c r="U46" s="34">
        <f t="shared" si="2"/>
        <v>-36</v>
      </c>
      <c r="V46" s="18"/>
      <c r="W46" s="34">
        <f t="shared" si="3"/>
        <v>-36</v>
      </c>
    </row>
    <row r="47" spans="1:23" ht="13.5" collapsed="1" thickBot="1">
      <c r="A47" s="22"/>
      <c r="B47" s="69"/>
      <c r="C47" s="69"/>
      <c r="D47" s="69"/>
      <c r="E47" s="69"/>
      <c r="F47" s="69"/>
      <c r="G47" s="69"/>
      <c r="H47" s="69"/>
      <c r="I47" s="69"/>
      <c r="J47" s="16"/>
      <c r="K47" s="17">
        <v>0</v>
      </c>
      <c r="L47" s="17"/>
      <c r="M47" s="17">
        <v>0</v>
      </c>
      <c r="N47" s="17">
        <v>36</v>
      </c>
      <c r="O47" s="17"/>
      <c r="P47" s="70">
        <v>36</v>
      </c>
      <c r="Q47" s="70"/>
      <c r="R47" s="35"/>
      <c r="S47" s="18"/>
      <c r="T47" s="35"/>
      <c r="U47" s="34">
        <f t="shared" si="2"/>
        <v>-36</v>
      </c>
      <c r="V47" s="18"/>
      <c r="W47" s="34">
        <f t="shared" si="3"/>
        <v>-36</v>
      </c>
    </row>
    <row r="48" spans="1:23" ht="12.75" hidden="1" outlineLevel="1">
      <c r="A48" s="22"/>
      <c r="B48" s="69"/>
      <c r="C48" s="69"/>
      <c r="D48" s="69"/>
      <c r="E48" s="69" t="s">
        <v>34</v>
      </c>
      <c r="F48" s="69"/>
      <c r="G48" s="69"/>
      <c r="H48" s="69"/>
      <c r="I48" s="69"/>
      <c r="J48" s="16"/>
      <c r="K48" s="17">
        <v>49000</v>
      </c>
      <c r="L48" s="17"/>
      <c r="M48" s="17">
        <v>49000</v>
      </c>
      <c r="N48" s="17">
        <v>37299</v>
      </c>
      <c r="O48" s="17"/>
      <c r="P48" s="70">
        <v>37299</v>
      </c>
      <c r="Q48" s="70"/>
      <c r="R48" s="35">
        <f t="shared" si="0"/>
        <v>0.7612040816326531</v>
      </c>
      <c r="S48" s="18"/>
      <c r="T48" s="35">
        <f t="shared" si="1"/>
        <v>0.7612040816326531</v>
      </c>
      <c r="U48" s="34">
        <f t="shared" si="2"/>
        <v>11701</v>
      </c>
      <c r="V48" s="18"/>
      <c r="W48" s="18" t="s">
        <v>118</v>
      </c>
    </row>
    <row r="49" spans="1:23" ht="13.5" collapsed="1" thickBot="1">
      <c r="A49" s="22"/>
      <c r="B49" s="69"/>
      <c r="C49" s="69"/>
      <c r="D49" s="69"/>
      <c r="E49" s="69"/>
      <c r="F49" s="69"/>
      <c r="G49" s="69"/>
      <c r="H49" s="69"/>
      <c r="I49" s="69"/>
      <c r="J49" s="16"/>
      <c r="K49" s="17">
        <v>49000</v>
      </c>
      <c r="L49" s="17"/>
      <c r="M49" s="17">
        <v>49000</v>
      </c>
      <c r="N49" s="17">
        <v>37299</v>
      </c>
      <c r="O49" s="17"/>
      <c r="P49" s="70">
        <v>37299</v>
      </c>
      <c r="Q49" s="70"/>
      <c r="R49" s="35">
        <f t="shared" si="0"/>
        <v>0.7612040816326531</v>
      </c>
      <c r="S49" s="18"/>
      <c r="T49" s="35">
        <f t="shared" si="1"/>
        <v>0.7612040816326531</v>
      </c>
      <c r="U49" s="34">
        <f t="shared" si="2"/>
        <v>11701</v>
      </c>
      <c r="V49" s="18"/>
      <c r="W49" s="34">
        <f aca="true" t="shared" si="4" ref="W49:W75">+U49+V49</f>
        <v>11701</v>
      </c>
    </row>
    <row r="50" spans="1:23" ht="12.75" hidden="1" outlineLevel="1">
      <c r="A50" s="22"/>
      <c r="B50" s="69"/>
      <c r="C50" s="69"/>
      <c r="D50" s="69"/>
      <c r="E50" s="69" t="s">
        <v>119</v>
      </c>
      <c r="F50" s="69"/>
      <c r="G50" s="69"/>
      <c r="H50" s="69"/>
      <c r="I50" s="69"/>
      <c r="J50" s="16"/>
      <c r="K50" s="17">
        <v>0</v>
      </c>
      <c r="L50" s="17"/>
      <c r="M50" s="17">
        <v>0</v>
      </c>
      <c r="N50" s="17">
        <v>920</v>
      </c>
      <c r="O50" s="17"/>
      <c r="P50" s="70">
        <v>920</v>
      </c>
      <c r="Q50" s="70"/>
      <c r="R50" s="35" t="e">
        <f t="shared" si="0"/>
        <v>#DIV/0!</v>
      </c>
      <c r="S50" s="18"/>
      <c r="T50" s="35" t="e">
        <f t="shared" si="1"/>
        <v>#DIV/0!</v>
      </c>
      <c r="U50" s="34">
        <f t="shared" si="2"/>
        <v>-920</v>
      </c>
      <c r="V50" s="18"/>
      <c r="W50" s="34">
        <f t="shared" si="4"/>
        <v>-920</v>
      </c>
    </row>
    <row r="51" spans="1:23" ht="13.5" collapsed="1" thickBot="1">
      <c r="A51" s="22"/>
      <c r="B51" s="69"/>
      <c r="C51" s="69"/>
      <c r="D51" s="69"/>
      <c r="E51" s="69"/>
      <c r="F51" s="69"/>
      <c r="G51" s="69"/>
      <c r="H51" s="69"/>
      <c r="I51" s="69"/>
      <c r="J51" s="16"/>
      <c r="K51" s="17">
        <v>0</v>
      </c>
      <c r="L51" s="17"/>
      <c r="M51" s="17">
        <v>0</v>
      </c>
      <c r="N51" s="17">
        <v>920</v>
      </c>
      <c r="O51" s="17"/>
      <c r="P51" s="70">
        <v>920</v>
      </c>
      <c r="Q51" s="70"/>
      <c r="R51" s="35"/>
      <c r="S51" s="18"/>
      <c r="T51" s="35"/>
      <c r="U51" s="34">
        <f t="shared" si="2"/>
        <v>-920</v>
      </c>
      <c r="V51" s="18"/>
      <c r="W51" s="34">
        <f t="shared" si="4"/>
        <v>-920</v>
      </c>
    </row>
    <row r="52" spans="1:23" ht="12.75" hidden="1" outlineLevel="1">
      <c r="A52" s="22"/>
      <c r="B52" s="69"/>
      <c r="C52" s="69"/>
      <c r="D52" s="69"/>
      <c r="E52" s="69" t="s">
        <v>120</v>
      </c>
      <c r="F52" s="69"/>
      <c r="G52" s="69"/>
      <c r="H52" s="69"/>
      <c r="I52" s="69"/>
      <c r="J52" s="16"/>
      <c r="K52" s="17">
        <v>0</v>
      </c>
      <c r="L52" s="17"/>
      <c r="M52" s="17">
        <v>0</v>
      </c>
      <c r="N52" s="17">
        <v>24913</v>
      </c>
      <c r="O52" s="17"/>
      <c r="P52" s="70">
        <v>24913</v>
      </c>
      <c r="Q52" s="70"/>
      <c r="R52" s="35" t="e">
        <f t="shared" si="0"/>
        <v>#DIV/0!</v>
      </c>
      <c r="S52" s="18"/>
      <c r="T52" s="35" t="e">
        <f t="shared" si="1"/>
        <v>#DIV/0!</v>
      </c>
      <c r="U52" s="34">
        <f t="shared" si="2"/>
        <v>-24913</v>
      </c>
      <c r="V52" s="18"/>
      <c r="W52" s="34">
        <f t="shared" si="4"/>
        <v>-24913</v>
      </c>
    </row>
    <row r="53" spans="1:23" ht="13.5" collapsed="1" thickBot="1">
      <c r="A53" s="22"/>
      <c r="B53" s="69"/>
      <c r="C53" s="69"/>
      <c r="D53" s="69"/>
      <c r="E53" s="69"/>
      <c r="F53" s="69"/>
      <c r="G53" s="69"/>
      <c r="H53" s="69"/>
      <c r="I53" s="69"/>
      <c r="J53" s="16"/>
      <c r="K53" s="17">
        <v>0</v>
      </c>
      <c r="L53" s="17"/>
      <c r="M53" s="17">
        <v>0</v>
      </c>
      <c r="N53" s="17">
        <v>24913</v>
      </c>
      <c r="O53" s="17"/>
      <c r="P53" s="70">
        <v>24913</v>
      </c>
      <c r="Q53" s="70"/>
      <c r="R53" s="35"/>
      <c r="S53" s="18"/>
      <c r="T53" s="35"/>
      <c r="U53" s="34">
        <f t="shared" si="2"/>
        <v>-24913</v>
      </c>
      <c r="V53" s="18"/>
      <c r="W53" s="34">
        <f t="shared" si="4"/>
        <v>-24913</v>
      </c>
    </row>
    <row r="54" spans="1:23" ht="12.75" hidden="1" outlineLevel="1">
      <c r="A54" s="22"/>
      <c r="B54" s="69"/>
      <c r="C54" s="69"/>
      <c r="D54" s="69"/>
      <c r="E54" s="69" t="s">
        <v>121</v>
      </c>
      <c r="F54" s="69"/>
      <c r="G54" s="69"/>
      <c r="H54" s="69"/>
      <c r="I54" s="69"/>
      <c r="J54" s="16"/>
      <c r="K54" s="17">
        <v>0</v>
      </c>
      <c r="L54" s="17"/>
      <c r="M54" s="17">
        <v>0</v>
      </c>
      <c r="N54" s="17">
        <v>11466</v>
      </c>
      <c r="O54" s="17"/>
      <c r="P54" s="70">
        <v>11466</v>
      </c>
      <c r="Q54" s="70"/>
      <c r="R54" s="35" t="e">
        <f t="shared" si="0"/>
        <v>#DIV/0!</v>
      </c>
      <c r="S54" s="18"/>
      <c r="T54" s="35" t="e">
        <f t="shared" si="1"/>
        <v>#DIV/0!</v>
      </c>
      <c r="U54" s="34">
        <f t="shared" si="2"/>
        <v>-11466</v>
      </c>
      <c r="V54" s="18"/>
      <c r="W54" s="34">
        <f t="shared" si="4"/>
        <v>-11466</v>
      </c>
    </row>
    <row r="55" spans="1:23" ht="13.5" collapsed="1" thickBot="1">
      <c r="A55" s="22"/>
      <c r="B55" s="69"/>
      <c r="C55" s="69"/>
      <c r="D55" s="69"/>
      <c r="E55" s="69"/>
      <c r="F55" s="69"/>
      <c r="G55" s="69"/>
      <c r="H55" s="69"/>
      <c r="I55" s="69"/>
      <c r="J55" s="16"/>
      <c r="K55" s="17">
        <v>0</v>
      </c>
      <c r="L55" s="17"/>
      <c r="M55" s="17">
        <v>0</v>
      </c>
      <c r="N55" s="17">
        <v>11466</v>
      </c>
      <c r="O55" s="17"/>
      <c r="P55" s="70">
        <v>11466</v>
      </c>
      <c r="Q55" s="70"/>
      <c r="R55" s="35"/>
      <c r="S55" s="18"/>
      <c r="T55" s="35"/>
      <c r="U55" s="34">
        <f t="shared" si="2"/>
        <v>-11466</v>
      </c>
      <c r="V55" s="18"/>
      <c r="W55" s="34">
        <f t="shared" si="4"/>
        <v>-11466</v>
      </c>
    </row>
    <row r="56" spans="1:23" ht="12.75" hidden="1" outlineLevel="1">
      <c r="A56" s="22"/>
      <c r="B56" s="69"/>
      <c r="C56" s="69"/>
      <c r="D56" s="69"/>
      <c r="E56" s="69" t="s">
        <v>39</v>
      </c>
      <c r="F56" s="69"/>
      <c r="G56" s="69"/>
      <c r="H56" s="69"/>
      <c r="I56" s="69"/>
      <c r="J56" s="16"/>
      <c r="K56" s="17">
        <v>236000.31</v>
      </c>
      <c r="L56" s="17"/>
      <c r="M56" s="17">
        <v>236000.31</v>
      </c>
      <c r="N56" s="17">
        <v>175016</v>
      </c>
      <c r="O56" s="17"/>
      <c r="P56" s="70">
        <v>175016</v>
      </c>
      <c r="Q56" s="70"/>
      <c r="R56" s="35">
        <f t="shared" si="0"/>
        <v>0.7415922462135749</v>
      </c>
      <c r="S56" s="18"/>
      <c r="T56" s="35">
        <f t="shared" si="1"/>
        <v>0.7415922462135749</v>
      </c>
      <c r="U56" s="34">
        <f t="shared" si="2"/>
        <v>60984.31</v>
      </c>
      <c r="V56" s="18"/>
      <c r="W56" s="34">
        <f t="shared" si="4"/>
        <v>60984.31</v>
      </c>
    </row>
    <row r="57" spans="1:23" ht="13.5" collapsed="1" thickBot="1">
      <c r="A57" s="22"/>
      <c r="B57" s="69"/>
      <c r="C57" s="69"/>
      <c r="D57" s="69"/>
      <c r="E57" s="69"/>
      <c r="F57" s="69"/>
      <c r="G57" s="69"/>
      <c r="H57" s="69"/>
      <c r="I57" s="69"/>
      <c r="J57" s="16"/>
      <c r="K57" s="17">
        <v>236000.31</v>
      </c>
      <c r="L57" s="17"/>
      <c r="M57" s="17">
        <v>236000.31</v>
      </c>
      <c r="N57" s="17">
        <v>175016</v>
      </c>
      <c r="O57" s="17"/>
      <c r="P57" s="70">
        <v>175016</v>
      </c>
      <c r="Q57" s="70"/>
      <c r="R57" s="35">
        <f t="shared" si="0"/>
        <v>0.7415922462135749</v>
      </c>
      <c r="S57" s="18"/>
      <c r="T57" s="35">
        <f t="shared" si="1"/>
        <v>0.7415922462135749</v>
      </c>
      <c r="U57" s="34">
        <f t="shared" si="2"/>
        <v>60984.31</v>
      </c>
      <c r="V57" s="18"/>
      <c r="W57" s="34">
        <f t="shared" si="4"/>
        <v>60984.31</v>
      </c>
    </row>
    <row r="58" spans="1:23" ht="12.75" hidden="1" outlineLevel="1">
      <c r="A58" s="22"/>
      <c r="B58" s="69"/>
      <c r="C58" s="69"/>
      <c r="D58" s="69"/>
      <c r="E58" s="69" t="s">
        <v>122</v>
      </c>
      <c r="F58" s="69"/>
      <c r="G58" s="69"/>
      <c r="H58" s="69"/>
      <c r="I58" s="69"/>
      <c r="J58" s="16"/>
      <c r="K58" s="17">
        <v>172263</v>
      </c>
      <c r="L58" s="17"/>
      <c r="M58" s="17">
        <v>172263</v>
      </c>
      <c r="N58" s="17">
        <v>127698</v>
      </c>
      <c r="O58" s="17"/>
      <c r="P58" s="70">
        <v>127698</v>
      </c>
      <c r="Q58" s="70"/>
      <c r="R58" s="35">
        <f t="shared" si="0"/>
        <v>0.741296738127166</v>
      </c>
      <c r="S58" s="18"/>
      <c r="T58" s="35">
        <f t="shared" si="1"/>
        <v>0.741296738127166</v>
      </c>
      <c r="U58" s="34">
        <f t="shared" si="2"/>
        <v>44565</v>
      </c>
      <c r="V58" s="18"/>
      <c r="W58" s="34">
        <f t="shared" si="4"/>
        <v>44565</v>
      </c>
    </row>
    <row r="59" spans="1:23" ht="13.5" collapsed="1" thickBot="1">
      <c r="A59" s="22"/>
      <c r="B59" s="69"/>
      <c r="C59" s="69"/>
      <c r="D59" s="69"/>
      <c r="E59" s="69"/>
      <c r="F59" s="69"/>
      <c r="G59" s="69"/>
      <c r="H59" s="69"/>
      <c r="I59" s="69"/>
      <c r="J59" s="16"/>
      <c r="K59" s="17">
        <v>172263</v>
      </c>
      <c r="L59" s="17"/>
      <c r="M59" s="17">
        <v>172263</v>
      </c>
      <c r="N59" s="17">
        <v>127698</v>
      </c>
      <c r="O59" s="17"/>
      <c r="P59" s="70">
        <v>127698</v>
      </c>
      <c r="Q59" s="70"/>
      <c r="R59" s="35">
        <f t="shared" si="0"/>
        <v>0.741296738127166</v>
      </c>
      <c r="S59" s="18"/>
      <c r="T59" s="35">
        <f t="shared" si="1"/>
        <v>0.741296738127166</v>
      </c>
      <c r="U59" s="34">
        <f t="shared" si="2"/>
        <v>44565</v>
      </c>
      <c r="V59" s="18"/>
      <c r="W59" s="34">
        <f t="shared" si="4"/>
        <v>44565</v>
      </c>
    </row>
    <row r="60" spans="1:23" ht="12.75" hidden="1" outlineLevel="1">
      <c r="A60" s="22"/>
      <c r="B60" s="69"/>
      <c r="C60" s="69"/>
      <c r="D60" s="69"/>
      <c r="E60" s="69" t="s">
        <v>123</v>
      </c>
      <c r="F60" s="69"/>
      <c r="G60" s="69"/>
      <c r="H60" s="69"/>
      <c r="I60" s="69"/>
      <c r="J60" s="16"/>
      <c r="K60" s="17">
        <v>172163</v>
      </c>
      <c r="L60" s="17"/>
      <c r="M60" s="17">
        <v>172163</v>
      </c>
      <c r="N60" s="17">
        <v>0</v>
      </c>
      <c r="O60" s="17"/>
      <c r="P60" s="70">
        <v>0</v>
      </c>
      <c r="Q60" s="70"/>
      <c r="R60" s="35">
        <f t="shared" si="0"/>
        <v>0</v>
      </c>
      <c r="S60" s="18"/>
      <c r="T60" s="35">
        <f t="shared" si="1"/>
        <v>0</v>
      </c>
      <c r="U60" s="34">
        <f t="shared" si="2"/>
        <v>172163</v>
      </c>
      <c r="V60" s="18"/>
      <c r="W60" s="34">
        <f t="shared" si="4"/>
        <v>172163</v>
      </c>
    </row>
    <row r="61" spans="1:23" ht="13.5" collapsed="1" thickBot="1">
      <c r="A61" s="22"/>
      <c r="B61" s="69"/>
      <c r="C61" s="69"/>
      <c r="D61" s="69"/>
      <c r="E61" s="69"/>
      <c r="F61" s="69"/>
      <c r="G61" s="69"/>
      <c r="H61" s="69"/>
      <c r="I61" s="69"/>
      <c r="J61" s="16"/>
      <c r="K61" s="17">
        <v>172163</v>
      </c>
      <c r="L61" s="17"/>
      <c r="M61" s="17">
        <v>172163</v>
      </c>
      <c r="N61" s="17">
        <v>0</v>
      </c>
      <c r="O61" s="17"/>
      <c r="P61" s="70">
        <v>0</v>
      </c>
      <c r="Q61" s="70"/>
      <c r="R61" s="35"/>
      <c r="S61" s="18"/>
      <c r="T61" s="35"/>
      <c r="U61" s="34">
        <f t="shared" si="2"/>
        <v>172163</v>
      </c>
      <c r="V61" s="18"/>
      <c r="W61" s="34">
        <f t="shared" si="4"/>
        <v>172163</v>
      </c>
    </row>
    <row r="62" spans="1:23" ht="12.75" hidden="1" outlineLevel="1">
      <c r="A62" s="22"/>
      <c r="B62" s="69"/>
      <c r="C62" s="69"/>
      <c r="D62" s="69"/>
      <c r="E62" s="69" t="s">
        <v>124</v>
      </c>
      <c r="F62" s="69"/>
      <c r="G62" s="69"/>
      <c r="H62" s="69"/>
      <c r="I62" s="69"/>
      <c r="J62" s="16"/>
      <c r="K62" s="17">
        <v>100</v>
      </c>
      <c r="L62" s="17"/>
      <c r="M62" s="17">
        <v>100</v>
      </c>
      <c r="N62" s="17">
        <v>0</v>
      </c>
      <c r="O62" s="17"/>
      <c r="P62" s="70">
        <v>0</v>
      </c>
      <c r="Q62" s="70"/>
      <c r="R62" s="35">
        <f t="shared" si="0"/>
        <v>0</v>
      </c>
      <c r="S62" s="18"/>
      <c r="T62" s="35">
        <f t="shared" si="1"/>
        <v>0</v>
      </c>
      <c r="U62" s="34">
        <f t="shared" si="2"/>
        <v>100</v>
      </c>
      <c r="V62" s="18"/>
      <c r="W62" s="34">
        <f t="shared" si="4"/>
        <v>100</v>
      </c>
    </row>
    <row r="63" spans="1:23" ht="13.5" collapsed="1" thickBot="1">
      <c r="A63" s="22"/>
      <c r="B63" s="69"/>
      <c r="C63" s="69"/>
      <c r="D63" s="69"/>
      <c r="E63" s="69"/>
      <c r="F63" s="69"/>
      <c r="G63" s="69"/>
      <c r="H63" s="69"/>
      <c r="I63" s="69"/>
      <c r="J63" s="16"/>
      <c r="K63" s="17">
        <v>100</v>
      </c>
      <c r="L63" s="17"/>
      <c r="M63" s="17">
        <v>100</v>
      </c>
      <c r="N63" s="17">
        <v>0</v>
      </c>
      <c r="O63" s="17"/>
      <c r="P63" s="70">
        <v>0</v>
      </c>
      <c r="Q63" s="70"/>
      <c r="R63" s="35"/>
      <c r="S63" s="18"/>
      <c r="T63" s="35"/>
      <c r="U63" s="34">
        <f t="shared" si="2"/>
        <v>100</v>
      </c>
      <c r="V63" s="18"/>
      <c r="W63" s="34">
        <f t="shared" si="4"/>
        <v>100</v>
      </c>
    </row>
    <row r="64" spans="1:23" ht="12.75" hidden="1" outlineLevel="1">
      <c r="A64" s="22"/>
      <c r="B64" s="69"/>
      <c r="C64" s="69"/>
      <c r="D64" s="69"/>
      <c r="E64" s="69" t="s">
        <v>125</v>
      </c>
      <c r="F64" s="69"/>
      <c r="G64" s="69"/>
      <c r="H64" s="69"/>
      <c r="I64" s="69"/>
      <c r="J64" s="16"/>
      <c r="K64" s="17">
        <v>63737.31</v>
      </c>
      <c r="L64" s="17"/>
      <c r="M64" s="17">
        <v>63737.31</v>
      </c>
      <c r="N64" s="17">
        <v>0</v>
      </c>
      <c r="O64" s="17"/>
      <c r="P64" s="70">
        <v>0</v>
      </c>
      <c r="Q64" s="70"/>
      <c r="R64" s="35">
        <f t="shared" si="0"/>
        <v>0</v>
      </c>
      <c r="S64" s="18"/>
      <c r="T64" s="35">
        <f t="shared" si="1"/>
        <v>0</v>
      </c>
      <c r="U64" s="34">
        <f t="shared" si="2"/>
        <v>63737.31</v>
      </c>
      <c r="V64" s="18"/>
      <c r="W64" s="34">
        <f t="shared" si="4"/>
        <v>63737.31</v>
      </c>
    </row>
    <row r="65" spans="1:23" ht="13.5" collapsed="1" thickBot="1">
      <c r="A65" s="22"/>
      <c r="B65" s="69"/>
      <c r="C65" s="69"/>
      <c r="D65" s="69"/>
      <c r="E65" s="69"/>
      <c r="F65" s="69"/>
      <c r="G65" s="69"/>
      <c r="H65" s="69"/>
      <c r="I65" s="69"/>
      <c r="J65" s="16"/>
      <c r="K65" s="17">
        <v>63737.31</v>
      </c>
      <c r="L65" s="17"/>
      <c r="M65" s="17">
        <v>63737.31</v>
      </c>
      <c r="N65" s="17">
        <v>0</v>
      </c>
      <c r="O65" s="17"/>
      <c r="P65" s="70">
        <v>0</v>
      </c>
      <c r="Q65" s="70"/>
      <c r="R65" s="35"/>
      <c r="S65" s="18"/>
      <c r="T65" s="35"/>
      <c r="U65" s="34">
        <f t="shared" si="2"/>
        <v>63737.31</v>
      </c>
      <c r="V65" s="18"/>
      <c r="W65" s="34">
        <f t="shared" si="4"/>
        <v>63737.31</v>
      </c>
    </row>
    <row r="66" spans="1:23" ht="12.75" hidden="1" outlineLevel="1">
      <c r="A66" s="22"/>
      <c r="B66" s="69"/>
      <c r="C66" s="69"/>
      <c r="D66" s="69"/>
      <c r="E66" s="69" t="s">
        <v>44</v>
      </c>
      <c r="F66" s="69"/>
      <c r="G66" s="69"/>
      <c r="H66" s="69"/>
      <c r="I66" s="69"/>
      <c r="J66" s="16"/>
      <c r="K66" s="17">
        <v>20</v>
      </c>
      <c r="L66" s="17"/>
      <c r="M66" s="17">
        <v>20</v>
      </c>
      <c r="N66" s="17">
        <v>24</v>
      </c>
      <c r="O66" s="17"/>
      <c r="P66" s="70">
        <v>24</v>
      </c>
      <c r="Q66" s="70"/>
      <c r="R66" s="35">
        <f t="shared" si="0"/>
        <v>1.2</v>
      </c>
      <c r="S66" s="18"/>
      <c r="T66" s="35">
        <f t="shared" si="1"/>
        <v>1.2</v>
      </c>
      <c r="U66" s="34">
        <f t="shared" si="2"/>
        <v>-4</v>
      </c>
      <c r="V66" s="18"/>
      <c r="W66" s="34">
        <f t="shared" si="4"/>
        <v>-4</v>
      </c>
    </row>
    <row r="67" spans="1:23" ht="13.5" collapsed="1" thickBot="1">
      <c r="A67" s="22"/>
      <c r="B67" s="69"/>
      <c r="C67" s="69"/>
      <c r="D67" s="69"/>
      <c r="E67" s="69"/>
      <c r="F67" s="69"/>
      <c r="G67" s="69"/>
      <c r="H67" s="69"/>
      <c r="I67" s="69"/>
      <c r="J67" s="16"/>
      <c r="K67" s="17">
        <v>20</v>
      </c>
      <c r="L67" s="17"/>
      <c r="M67" s="17">
        <v>20</v>
      </c>
      <c r="N67" s="17">
        <v>24</v>
      </c>
      <c r="O67" s="17"/>
      <c r="P67" s="70">
        <v>24</v>
      </c>
      <c r="Q67" s="70"/>
      <c r="R67" s="35">
        <f t="shared" si="0"/>
        <v>1.2</v>
      </c>
      <c r="S67" s="18"/>
      <c r="T67" s="35">
        <f t="shared" si="1"/>
        <v>1.2</v>
      </c>
      <c r="U67" s="34">
        <f t="shared" si="2"/>
        <v>-4</v>
      </c>
      <c r="V67" s="18"/>
      <c r="W67" s="34">
        <f t="shared" si="4"/>
        <v>-4</v>
      </c>
    </row>
    <row r="68" spans="1:23" ht="12.75" hidden="1" outlineLevel="1">
      <c r="A68" s="22"/>
      <c r="B68" s="69"/>
      <c r="C68" s="69"/>
      <c r="D68" s="69"/>
      <c r="E68" s="69" t="s">
        <v>126</v>
      </c>
      <c r="F68" s="69"/>
      <c r="G68" s="69"/>
      <c r="H68" s="69"/>
      <c r="I68" s="69"/>
      <c r="J68" s="16"/>
      <c r="K68" s="17">
        <v>2200</v>
      </c>
      <c r="L68" s="17"/>
      <c r="M68" s="17">
        <v>2200</v>
      </c>
      <c r="N68" s="17">
        <v>1264</v>
      </c>
      <c r="O68" s="17"/>
      <c r="P68" s="70">
        <v>1264</v>
      </c>
      <c r="Q68" s="70"/>
      <c r="R68" s="35">
        <f t="shared" si="0"/>
        <v>0.5745454545454546</v>
      </c>
      <c r="S68" s="18"/>
      <c r="T68" s="35">
        <f t="shared" si="1"/>
        <v>0.5745454545454546</v>
      </c>
      <c r="U68" s="34">
        <f t="shared" si="2"/>
        <v>936</v>
      </c>
      <c r="V68" s="18"/>
      <c r="W68" s="34">
        <f t="shared" si="4"/>
        <v>936</v>
      </c>
    </row>
    <row r="69" spans="1:23" ht="13.5" collapsed="1" thickBot="1">
      <c r="A69" s="22"/>
      <c r="B69" s="69"/>
      <c r="C69" s="69"/>
      <c r="D69" s="69"/>
      <c r="E69" s="69"/>
      <c r="F69" s="69"/>
      <c r="G69" s="69"/>
      <c r="H69" s="69"/>
      <c r="I69" s="69"/>
      <c r="J69" s="16"/>
      <c r="K69" s="17">
        <v>2200</v>
      </c>
      <c r="L69" s="17"/>
      <c r="M69" s="17">
        <v>2200</v>
      </c>
      <c r="N69" s="17">
        <v>1264</v>
      </c>
      <c r="O69" s="17"/>
      <c r="P69" s="70">
        <v>1264</v>
      </c>
      <c r="Q69" s="70"/>
      <c r="R69" s="35">
        <f t="shared" si="0"/>
        <v>0.5745454545454546</v>
      </c>
      <c r="S69" s="18"/>
      <c r="T69" s="35">
        <f t="shared" si="1"/>
        <v>0.5745454545454546</v>
      </c>
      <c r="U69" s="34">
        <f t="shared" si="2"/>
        <v>936</v>
      </c>
      <c r="V69" s="18"/>
      <c r="W69" s="34">
        <f t="shared" si="4"/>
        <v>936</v>
      </c>
    </row>
    <row r="70" spans="1:23" ht="12.75" hidden="1" outlineLevel="1">
      <c r="A70" s="22"/>
      <c r="B70" s="69"/>
      <c r="C70" s="69"/>
      <c r="D70" s="69"/>
      <c r="E70" s="69" t="s">
        <v>127</v>
      </c>
      <c r="F70" s="69"/>
      <c r="G70" s="69"/>
      <c r="H70" s="69"/>
      <c r="I70" s="69"/>
      <c r="J70" s="16"/>
      <c r="K70" s="17">
        <v>3500</v>
      </c>
      <c r="L70" s="17"/>
      <c r="M70" s="17">
        <v>3500</v>
      </c>
      <c r="N70" s="17">
        <v>0</v>
      </c>
      <c r="O70" s="17"/>
      <c r="P70" s="70">
        <v>0</v>
      </c>
      <c r="Q70" s="70"/>
      <c r="R70" s="35">
        <f t="shared" si="0"/>
        <v>0</v>
      </c>
      <c r="S70" s="18"/>
      <c r="T70" s="35">
        <f t="shared" si="1"/>
        <v>0</v>
      </c>
      <c r="U70" s="34">
        <f t="shared" si="2"/>
        <v>3500</v>
      </c>
      <c r="V70" s="18"/>
      <c r="W70" s="34">
        <f t="shared" si="4"/>
        <v>3500</v>
      </c>
    </row>
    <row r="71" spans="1:23" ht="13.5" collapsed="1" thickBot="1">
      <c r="A71" s="22"/>
      <c r="B71" s="69"/>
      <c r="C71" s="69"/>
      <c r="D71" s="69"/>
      <c r="E71" s="69"/>
      <c r="F71" s="69"/>
      <c r="G71" s="69"/>
      <c r="H71" s="69"/>
      <c r="I71" s="69"/>
      <c r="J71" s="16"/>
      <c r="K71" s="17">
        <v>3500</v>
      </c>
      <c r="L71" s="17"/>
      <c r="M71" s="17">
        <v>3500</v>
      </c>
      <c r="N71" s="17">
        <v>0</v>
      </c>
      <c r="O71" s="17"/>
      <c r="P71" s="70">
        <v>0</v>
      </c>
      <c r="Q71" s="70"/>
      <c r="R71" s="35"/>
      <c r="S71" s="18"/>
      <c r="T71" s="35"/>
      <c r="U71" s="34">
        <f t="shared" si="2"/>
        <v>3500</v>
      </c>
      <c r="V71" s="18"/>
      <c r="W71" s="34">
        <f t="shared" si="4"/>
        <v>3500</v>
      </c>
    </row>
    <row r="72" spans="1:23" ht="12.75" hidden="1" outlineLevel="1">
      <c r="A72" s="22"/>
      <c r="B72" s="69"/>
      <c r="C72" s="69"/>
      <c r="D72" s="69"/>
      <c r="E72" s="69" t="s">
        <v>48</v>
      </c>
      <c r="F72" s="69"/>
      <c r="G72" s="69"/>
      <c r="H72" s="69"/>
      <c r="I72" s="69"/>
      <c r="J72" s="16"/>
      <c r="K72" s="17">
        <v>3000</v>
      </c>
      <c r="L72" s="17"/>
      <c r="M72" s="17">
        <v>3000</v>
      </c>
      <c r="N72" s="17">
        <v>2205</v>
      </c>
      <c r="O72" s="17"/>
      <c r="P72" s="70">
        <v>2205</v>
      </c>
      <c r="Q72" s="70"/>
      <c r="R72" s="35">
        <f t="shared" si="0"/>
        <v>0.735</v>
      </c>
      <c r="S72" s="18"/>
      <c r="T72" s="35">
        <f t="shared" si="1"/>
        <v>0.735</v>
      </c>
      <c r="U72" s="34">
        <f t="shared" si="2"/>
        <v>795</v>
      </c>
      <c r="V72" s="18"/>
      <c r="W72" s="34">
        <f t="shared" si="4"/>
        <v>795</v>
      </c>
    </row>
    <row r="73" spans="1:23" ht="13.5" collapsed="1" thickBot="1">
      <c r="A73" s="22"/>
      <c r="B73" s="69"/>
      <c r="C73" s="69"/>
      <c r="D73" s="69"/>
      <c r="E73" s="69"/>
      <c r="F73" s="69"/>
      <c r="G73" s="69"/>
      <c r="H73" s="69"/>
      <c r="I73" s="69"/>
      <c r="J73" s="16"/>
      <c r="K73" s="17">
        <v>3000</v>
      </c>
      <c r="L73" s="17"/>
      <c r="M73" s="17">
        <v>3000</v>
      </c>
      <c r="N73" s="17">
        <v>2205</v>
      </c>
      <c r="O73" s="17"/>
      <c r="P73" s="70">
        <v>2205</v>
      </c>
      <c r="Q73" s="70"/>
      <c r="R73" s="35">
        <f t="shared" si="0"/>
        <v>0.735</v>
      </c>
      <c r="S73" s="18"/>
      <c r="T73" s="35">
        <f t="shared" si="1"/>
        <v>0.735</v>
      </c>
      <c r="U73" s="34">
        <f t="shared" si="2"/>
        <v>795</v>
      </c>
      <c r="V73" s="18"/>
      <c r="W73" s="34">
        <f t="shared" si="4"/>
        <v>795</v>
      </c>
    </row>
    <row r="74" spans="1:23" ht="12.75" hidden="1" outlineLevel="1">
      <c r="A74" s="22"/>
      <c r="B74" s="69"/>
      <c r="C74" s="69"/>
      <c r="D74" s="69"/>
      <c r="E74" s="66" t="s">
        <v>3</v>
      </c>
      <c r="F74" s="66"/>
      <c r="G74" s="66"/>
      <c r="H74" s="66"/>
      <c r="I74" s="66"/>
      <c r="J74" s="26"/>
      <c r="K74" s="27">
        <v>464120.31</v>
      </c>
      <c r="L74" s="27">
        <v>0</v>
      </c>
      <c r="M74" s="27">
        <v>464120.31</v>
      </c>
      <c r="N74" s="27">
        <v>347829</v>
      </c>
      <c r="O74" s="27">
        <v>351</v>
      </c>
      <c r="P74" s="53">
        <v>348180</v>
      </c>
      <c r="Q74" s="53"/>
      <c r="R74" s="46">
        <f t="shared" si="0"/>
        <v>0.7494371448644426</v>
      </c>
      <c r="S74" s="28"/>
      <c r="T74" s="46">
        <f t="shared" si="1"/>
        <v>0.7501934142894975</v>
      </c>
      <c r="U74" s="44">
        <f t="shared" si="2"/>
        <v>116291.31</v>
      </c>
      <c r="V74" s="28" t="s">
        <v>128</v>
      </c>
      <c r="W74" s="44">
        <f t="shared" si="4"/>
        <v>115940.31</v>
      </c>
    </row>
    <row r="75" spans="1:23" ht="13.5" collapsed="1" thickBot="1">
      <c r="A75" s="22"/>
      <c r="B75" s="69"/>
      <c r="C75" s="69"/>
      <c r="D75" s="69"/>
      <c r="E75" s="66"/>
      <c r="F75" s="66"/>
      <c r="G75" s="66"/>
      <c r="H75" s="66"/>
      <c r="I75" s="66"/>
      <c r="J75" s="26"/>
      <c r="K75" s="27">
        <v>463120</v>
      </c>
      <c r="L75" s="27">
        <v>0</v>
      </c>
      <c r="M75" s="27">
        <f>+K75</f>
        <v>463120</v>
      </c>
      <c r="N75" s="27">
        <v>347829</v>
      </c>
      <c r="O75" s="27">
        <v>351</v>
      </c>
      <c r="P75" s="53">
        <v>348180</v>
      </c>
      <c r="Q75" s="53"/>
      <c r="R75" s="46">
        <f>+N75/K75</f>
        <v>0.7510558818448783</v>
      </c>
      <c r="S75" s="28"/>
      <c r="T75" s="46">
        <f>+P75/M75</f>
        <v>0.751813784764208</v>
      </c>
      <c r="U75" s="44">
        <f>+K75-N75</f>
        <v>115291</v>
      </c>
      <c r="V75" s="47">
        <f>+L75-O75</f>
        <v>-351</v>
      </c>
      <c r="W75" s="44">
        <f t="shared" si="4"/>
        <v>114940</v>
      </c>
    </row>
    <row r="76" spans="1:23" ht="13.5" hidden="1" outlineLevel="1" thickBot="1">
      <c r="A76" s="22"/>
      <c r="B76" s="66" t="s">
        <v>51</v>
      </c>
      <c r="C76" s="66"/>
      <c r="D76" s="66"/>
      <c r="E76" s="66" t="s">
        <v>3</v>
      </c>
      <c r="F76" s="66"/>
      <c r="G76" s="66"/>
      <c r="H76" s="66"/>
      <c r="I76" s="66"/>
      <c r="J76" s="26"/>
      <c r="K76" s="27">
        <v>-16990.31</v>
      </c>
      <c r="L76" s="27">
        <v>1600</v>
      </c>
      <c r="M76" s="27">
        <v>-15390.31</v>
      </c>
      <c r="N76" s="27">
        <v>-17790</v>
      </c>
      <c r="O76" s="27">
        <v>889</v>
      </c>
      <c r="P76" s="53">
        <v>-16901</v>
      </c>
      <c r="Q76" s="53"/>
      <c r="R76" s="28"/>
      <c r="S76" s="28" t="s">
        <v>129</v>
      </c>
      <c r="T76" s="28"/>
      <c r="U76" s="28" t="s">
        <v>130</v>
      </c>
      <c r="V76" s="45" t="s">
        <v>131</v>
      </c>
      <c r="W76" s="28" t="s">
        <v>132</v>
      </c>
    </row>
    <row r="77" spans="1:23" ht="13.5" thickBot="1">
      <c r="A77" s="22"/>
      <c r="B77" s="66"/>
      <c r="C77" s="66"/>
      <c r="D77" s="66"/>
      <c r="E77" s="66"/>
      <c r="F77" s="66"/>
      <c r="G77" s="66"/>
      <c r="H77" s="66"/>
      <c r="I77" s="66"/>
      <c r="J77" s="26"/>
      <c r="K77" s="27">
        <f>+K23-K75</f>
        <v>-15936</v>
      </c>
      <c r="L77" s="27">
        <v>1600</v>
      </c>
      <c r="M77" s="27">
        <f>+K77+L77</f>
        <v>-14336</v>
      </c>
      <c r="N77" s="27">
        <v>-17790</v>
      </c>
      <c r="O77" s="27">
        <v>889</v>
      </c>
      <c r="P77" s="53">
        <v>-16901</v>
      </c>
      <c r="Q77" s="53"/>
      <c r="R77" s="28"/>
      <c r="S77" s="28"/>
      <c r="T77" s="28"/>
      <c r="U77" s="44">
        <f>+N77-K77</f>
        <v>-1854</v>
      </c>
      <c r="V77" s="28" t="s">
        <v>131</v>
      </c>
      <c r="W77" s="44">
        <f>+U77+V77</f>
        <v>-1143</v>
      </c>
    </row>
    <row r="78" spans="1:23" ht="6.75" customHeight="1">
      <c r="A78" s="22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5"/>
    </row>
    <row r="79" spans="1:23" ht="18" customHeight="1">
      <c r="A79" s="22"/>
      <c r="B79" s="68" t="s">
        <v>133</v>
      </c>
      <c r="C79" s="68"/>
      <c r="D79" s="68"/>
      <c r="E79" s="68"/>
      <c r="F79" s="68"/>
      <c r="G79" s="68"/>
      <c r="H79" s="68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5"/>
    </row>
    <row r="80" spans="1:23" ht="13.5" customHeight="1">
      <c r="A80" s="23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20"/>
    </row>
  </sheetData>
  <mergeCells count="118">
    <mergeCell ref="B2:F2"/>
    <mergeCell ref="H2:P2"/>
    <mergeCell ref="D4:E4"/>
    <mergeCell ref="B6:J7"/>
    <mergeCell ref="K6:M6"/>
    <mergeCell ref="N6:Q6"/>
    <mergeCell ref="R6:T6"/>
    <mergeCell ref="U6:W6"/>
    <mergeCell ref="P7:Q7"/>
    <mergeCell ref="B8:D23"/>
    <mergeCell ref="E8:I9"/>
    <mergeCell ref="P8:Q8"/>
    <mergeCell ref="P9:Q9"/>
    <mergeCell ref="E10:I11"/>
    <mergeCell ref="P10:Q10"/>
    <mergeCell ref="P11:Q11"/>
    <mergeCell ref="E12:I13"/>
    <mergeCell ref="P12:Q12"/>
    <mergeCell ref="P13:Q13"/>
    <mergeCell ref="E14:I15"/>
    <mergeCell ref="P14:Q14"/>
    <mergeCell ref="P15:Q15"/>
    <mergeCell ref="E16:I17"/>
    <mergeCell ref="P16:Q16"/>
    <mergeCell ref="P17:Q17"/>
    <mergeCell ref="E18:I19"/>
    <mergeCell ref="P18:Q18"/>
    <mergeCell ref="P19:Q19"/>
    <mergeCell ref="E28:I29"/>
    <mergeCell ref="P28:Q28"/>
    <mergeCell ref="P29:Q29"/>
    <mergeCell ref="E20:I21"/>
    <mergeCell ref="P20:Q20"/>
    <mergeCell ref="P21:Q21"/>
    <mergeCell ref="E22:I23"/>
    <mergeCell ref="P22:Q22"/>
    <mergeCell ref="P23:Q23"/>
    <mergeCell ref="P24:Q24"/>
    <mergeCell ref="P25:Q25"/>
    <mergeCell ref="E26:I27"/>
    <mergeCell ref="P26:Q26"/>
    <mergeCell ref="P27:Q27"/>
    <mergeCell ref="E30:I31"/>
    <mergeCell ref="P30:Q30"/>
    <mergeCell ref="P31:Q31"/>
    <mergeCell ref="E32:I33"/>
    <mergeCell ref="P32:Q32"/>
    <mergeCell ref="P33:Q33"/>
    <mergeCell ref="E34:I35"/>
    <mergeCell ref="P34:Q34"/>
    <mergeCell ref="P35:Q35"/>
    <mergeCell ref="E36:I37"/>
    <mergeCell ref="P36:Q36"/>
    <mergeCell ref="P37:Q37"/>
    <mergeCell ref="E38:I39"/>
    <mergeCell ref="P38:Q38"/>
    <mergeCell ref="P39:Q39"/>
    <mergeCell ref="E40:I41"/>
    <mergeCell ref="P40:Q40"/>
    <mergeCell ref="P41:Q41"/>
    <mergeCell ref="E42:I43"/>
    <mergeCell ref="P42:Q42"/>
    <mergeCell ref="P43:Q43"/>
    <mergeCell ref="E44:I45"/>
    <mergeCell ref="P44:Q44"/>
    <mergeCell ref="P45:Q45"/>
    <mergeCell ref="E46:I47"/>
    <mergeCell ref="P46:Q46"/>
    <mergeCell ref="P47:Q47"/>
    <mergeCell ref="E48:I49"/>
    <mergeCell ref="P48:Q48"/>
    <mergeCell ref="P49:Q49"/>
    <mergeCell ref="E50:I51"/>
    <mergeCell ref="P50:Q50"/>
    <mergeCell ref="P51:Q51"/>
    <mergeCell ref="E52:I53"/>
    <mergeCell ref="P52:Q52"/>
    <mergeCell ref="P53:Q53"/>
    <mergeCell ref="E54:I55"/>
    <mergeCell ref="P54:Q54"/>
    <mergeCell ref="P55:Q55"/>
    <mergeCell ref="E56:I57"/>
    <mergeCell ref="P56:Q56"/>
    <mergeCell ref="P57:Q57"/>
    <mergeCell ref="E58:I59"/>
    <mergeCell ref="P58:Q58"/>
    <mergeCell ref="P59:Q59"/>
    <mergeCell ref="E60:I61"/>
    <mergeCell ref="P60:Q60"/>
    <mergeCell ref="P61:Q61"/>
    <mergeCell ref="E62:I63"/>
    <mergeCell ref="P62:Q62"/>
    <mergeCell ref="P63:Q63"/>
    <mergeCell ref="E64:I65"/>
    <mergeCell ref="P64:Q64"/>
    <mergeCell ref="P65:Q65"/>
    <mergeCell ref="E66:I67"/>
    <mergeCell ref="P66:Q66"/>
    <mergeCell ref="P67:Q67"/>
    <mergeCell ref="E68:I69"/>
    <mergeCell ref="P68:Q68"/>
    <mergeCell ref="P69:Q69"/>
    <mergeCell ref="E70:I71"/>
    <mergeCell ref="P70:Q70"/>
    <mergeCell ref="P71:Q71"/>
    <mergeCell ref="E72:I73"/>
    <mergeCell ref="P72:Q72"/>
    <mergeCell ref="P73:Q73"/>
    <mergeCell ref="B79:H79"/>
    <mergeCell ref="E74:I75"/>
    <mergeCell ref="P74:Q74"/>
    <mergeCell ref="P75:Q75"/>
    <mergeCell ref="B76:D77"/>
    <mergeCell ref="E76:I77"/>
    <mergeCell ref="P76:Q76"/>
    <mergeCell ref="P77:Q77"/>
    <mergeCell ref="B24:D75"/>
    <mergeCell ref="E24:I25"/>
  </mergeCells>
  <printOptions horizontalCentered="1"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2007-11-14T21:14:35Z</cp:lastPrinted>
  <dcterms:created xsi:type="dcterms:W3CDTF">2007-11-14T14:32:52Z</dcterms:created>
  <dcterms:modified xsi:type="dcterms:W3CDTF">2007-11-15T13:21:08Z</dcterms:modified>
  <cp:category/>
  <cp:version/>
  <cp:contentType/>
  <cp:contentStatus/>
</cp:coreProperties>
</file>