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00" windowHeight="6795" activeTab="0"/>
  </bookViews>
  <sheets>
    <sheet name="RK-20-2007-64, př. 4a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<sst xmlns="http://schemas.openxmlformats.org/spreadsheetml/2006/main" count="44" uniqueCount="38">
  <si>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IČZ</t>
  </si>
  <si>
    <t>IČP</t>
  </si>
  <si>
    <t>počet bodů</t>
  </si>
  <si>
    <t>Kč za ZUM</t>
  </si>
  <si>
    <t>Kč celkem</t>
  </si>
  <si>
    <t>Nemocnice Pelhřimov</t>
  </si>
  <si>
    <t>Arnika SPL,s.r.o. Pacov</t>
  </si>
  <si>
    <t>LSPP Humpolec</t>
  </si>
  <si>
    <t xml:space="preserve">LSPP Počátky </t>
  </si>
  <si>
    <t>LSPP Kamenice nad Lipou</t>
  </si>
  <si>
    <t>PE</t>
  </si>
  <si>
    <t>Nemocnice Nové Město na Moravě, p.o.</t>
  </si>
  <si>
    <t>Poliklinika Žďár nad Sázavou</t>
  </si>
  <si>
    <t>Poliklinika Velká Bíteš</t>
  </si>
  <si>
    <t>Poliklinika Bystřice nad Pernštejnem</t>
  </si>
  <si>
    <t>Pohotovost s.r.o., Velké Meziříčí</t>
  </si>
  <si>
    <t>ZR</t>
  </si>
  <si>
    <t>Poznámka</t>
  </si>
  <si>
    <t>HB</t>
  </si>
  <si>
    <t>Okres</t>
  </si>
  <si>
    <t>Zařízení</t>
  </si>
  <si>
    <t>Celkem</t>
  </si>
  <si>
    <t>Baukomplex</t>
  </si>
  <si>
    <t>LSPP v Nemocnici Pelhřimov je hrazena v rámci paušální platby, částk dopočítaná tak, aby úhrada byla srovnatelná  s ostatními LSPP</t>
  </si>
  <si>
    <t>LSPP v Kamenici nad Lipou naposledy vykazovla péči v r. 2003, uzavřená smlouva je platná do 31.12. 2007</t>
  </si>
  <si>
    <t>Lékařská služba první pomoci - rok 2005 a 2006</t>
  </si>
  <si>
    <t>LSPP Nemocnice v Třebíči</t>
  </si>
  <si>
    <t>LSPP Nemocnice Třebíč-dětská</t>
  </si>
  <si>
    <t>LSPP JEDu,Dr.Bauer</t>
  </si>
  <si>
    <t>LSPP Město Náměšť n.Osl.</t>
  </si>
  <si>
    <t>LSPP p.Hrdý</t>
  </si>
  <si>
    <t>TR</t>
  </si>
  <si>
    <t>JI</t>
  </si>
  <si>
    <t xml:space="preserve"> Nemocnice Jihlava</t>
  </si>
  <si>
    <t>1489,90</t>
  </si>
  <si>
    <t>1693,71</t>
  </si>
  <si>
    <t>603105</t>
  </si>
  <si>
    <t>výpočet v porovnání s Nemocnicí NM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</si>
</sst>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0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4" fontId="5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6" fillId="0" borderId="6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8" fillId="0" borderId="2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6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1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24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14" xfId="0" applyFont="1" applyFill="1" applyBorder="1" applyAlignment="1">
      <alignment horizontal="left" wrapText="1"/>
    </xf>
    <xf numFmtId="0" fontId="0" fillId="0" borderId="24" xfId="0" applyBorder="1" applyAlignment="1">
      <alignment/>
    </xf>
    <xf numFmtId="0" fontId="5" fillId="0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C1">
      <selection activeCell="H16" sqref="H16"/>
    </sheetView>
  </sheetViews>
  <sheetFormatPr defaultColWidth="9.140625" defaultRowHeight="12.75"/>
  <cols>
    <col min="1" max="1" width="7.140625" style="0" customWidth="1"/>
    <col min="2" max="2" width="35.421875" style="2" customWidth="1"/>
    <col min="3" max="3" width="9.8515625" style="0" customWidth="1"/>
    <col min="4" max="4" width="10.7109375" style="0" customWidth="1"/>
    <col min="5" max="5" width="12.140625" style="0" customWidth="1"/>
    <col min="6" max="6" width="11.140625" style="0" customWidth="1"/>
    <col min="7" max="7" width="11.7109375" style="0" customWidth="1"/>
    <col min="8" max="8" width="12.28125" style="43" customWidth="1"/>
    <col min="9" max="9" width="12.00390625" style="0" customWidth="1"/>
    <col min="10" max="10" width="11.8515625" style="0" customWidth="1"/>
    <col min="11" max="11" width="38.8515625" style="0" customWidth="1"/>
  </cols>
  <sheetData>
    <row r="1" ht="15">
      <c r="A1" s="3" t="s">
        <v>25</v>
      </c>
    </row>
    <row r="2" ht="13.5" thickBot="1"/>
    <row r="3" spans="1:11" s="10" customFormat="1" ht="15">
      <c r="A3" s="64" t="s">
        <v>19</v>
      </c>
      <c r="B3" s="73" t="s">
        <v>20</v>
      </c>
      <c r="C3" s="50" t="s">
        <v>0</v>
      </c>
      <c r="D3" s="50" t="s">
        <v>1</v>
      </c>
      <c r="E3" s="50">
        <v>2005</v>
      </c>
      <c r="F3" s="50"/>
      <c r="G3" s="50"/>
      <c r="H3" s="50">
        <v>2006</v>
      </c>
      <c r="I3" s="50"/>
      <c r="J3" s="50"/>
      <c r="K3" s="60" t="s">
        <v>17</v>
      </c>
    </row>
    <row r="4" spans="1:11" s="10" customFormat="1" ht="15.75" thickBot="1">
      <c r="A4" s="65"/>
      <c r="B4" s="74"/>
      <c r="C4" s="51"/>
      <c r="D4" s="51"/>
      <c r="E4" s="18" t="s">
        <v>2</v>
      </c>
      <c r="F4" s="18" t="s">
        <v>3</v>
      </c>
      <c r="G4" s="18" t="s">
        <v>4</v>
      </c>
      <c r="H4" s="44" t="s">
        <v>2</v>
      </c>
      <c r="I4" s="18" t="s">
        <v>3</v>
      </c>
      <c r="J4" s="18" t="s">
        <v>4</v>
      </c>
      <c r="K4" s="61"/>
    </row>
    <row r="5" spans="1:11" ht="14.25">
      <c r="A5" s="52" t="s">
        <v>18</v>
      </c>
      <c r="B5" s="17" t="s">
        <v>22</v>
      </c>
      <c r="C5" s="12"/>
      <c r="D5" s="12">
        <v>60257001</v>
      </c>
      <c r="E5" s="12">
        <v>825617</v>
      </c>
      <c r="F5" s="12">
        <v>6683.42</v>
      </c>
      <c r="G5" s="12">
        <v>761835.51</v>
      </c>
      <c r="H5" s="13">
        <v>1321923</v>
      </c>
      <c r="I5" s="12">
        <v>4391.31</v>
      </c>
      <c r="J5" s="12">
        <v>1220560.47</v>
      </c>
      <c r="K5" s="75"/>
    </row>
    <row r="6" spans="1:11" ht="15.75" thickBot="1">
      <c r="A6" s="57"/>
      <c r="B6" s="82" t="s">
        <v>21</v>
      </c>
      <c r="C6" s="82"/>
      <c r="D6" s="82"/>
      <c r="E6" s="4">
        <f aca="true" t="shared" si="0" ref="E6:J6">SUM(E5)</f>
        <v>825617</v>
      </c>
      <c r="F6" s="4">
        <f t="shared" si="0"/>
        <v>6683.42</v>
      </c>
      <c r="G6" s="4">
        <f t="shared" si="0"/>
        <v>761835.51</v>
      </c>
      <c r="H6" s="45">
        <f t="shared" si="0"/>
        <v>1321923</v>
      </c>
      <c r="I6" s="4">
        <f t="shared" si="0"/>
        <v>4391.31</v>
      </c>
      <c r="J6" s="4">
        <f t="shared" si="0"/>
        <v>1220560.47</v>
      </c>
      <c r="K6" s="76"/>
    </row>
    <row r="7" spans="1:11" ht="14.25">
      <c r="A7" s="52" t="s">
        <v>10</v>
      </c>
      <c r="B7" s="58" t="s">
        <v>5</v>
      </c>
      <c r="C7" s="81">
        <v>35001000</v>
      </c>
      <c r="D7" s="12">
        <v>35001808</v>
      </c>
      <c r="E7" s="13">
        <v>0</v>
      </c>
      <c r="F7" s="14">
        <v>0</v>
      </c>
      <c r="G7" s="14">
        <v>0</v>
      </c>
      <c r="H7" s="13">
        <v>513169</v>
      </c>
      <c r="I7" s="14">
        <v>4280.11</v>
      </c>
      <c r="J7" s="16">
        <v>476395.59</v>
      </c>
      <c r="K7" s="86" t="s">
        <v>23</v>
      </c>
    </row>
    <row r="8" spans="1:11" ht="14.25">
      <c r="A8" s="53"/>
      <c r="B8" s="59"/>
      <c r="C8" s="80"/>
      <c r="D8" s="6">
        <v>35001811</v>
      </c>
      <c r="E8" s="7">
        <v>345092</v>
      </c>
      <c r="F8" s="8">
        <v>1030.04</v>
      </c>
      <c r="G8" s="8">
        <v>318063.76</v>
      </c>
      <c r="H8" s="7">
        <v>536651</v>
      </c>
      <c r="I8" s="8">
        <v>520.97</v>
      </c>
      <c r="J8" s="11">
        <v>494239.89</v>
      </c>
      <c r="K8" s="87"/>
    </row>
    <row r="9" spans="1:11" ht="14.25">
      <c r="A9" s="53"/>
      <c r="B9" s="5" t="s">
        <v>6</v>
      </c>
      <c r="C9" s="6">
        <v>35904000</v>
      </c>
      <c r="D9" s="6">
        <v>35904001</v>
      </c>
      <c r="E9" s="7">
        <v>291144</v>
      </c>
      <c r="F9" s="8">
        <v>4117.69</v>
      </c>
      <c r="G9" s="8">
        <v>270580.77</v>
      </c>
      <c r="H9" s="7">
        <v>414990</v>
      </c>
      <c r="I9" s="8">
        <v>2241.58</v>
      </c>
      <c r="J9" s="11">
        <v>384032.38</v>
      </c>
      <c r="K9" s="87"/>
    </row>
    <row r="10" spans="1:11" ht="14.25">
      <c r="A10" s="53"/>
      <c r="B10" s="5" t="s">
        <v>7</v>
      </c>
      <c r="C10" s="6">
        <v>35906000</v>
      </c>
      <c r="D10" s="6">
        <v>35906001</v>
      </c>
      <c r="E10" s="7">
        <v>385588</v>
      </c>
      <c r="F10" s="8">
        <v>0</v>
      </c>
      <c r="G10" s="8">
        <v>352841.18</v>
      </c>
      <c r="H10" s="7">
        <v>481962</v>
      </c>
      <c r="I10" s="8">
        <v>0</v>
      </c>
      <c r="J10" s="8">
        <v>443405.04</v>
      </c>
      <c r="K10" s="87"/>
    </row>
    <row r="11" spans="1:11" ht="14.25">
      <c r="A11" s="53"/>
      <c r="B11" s="5" t="s">
        <v>8</v>
      </c>
      <c r="C11" s="6">
        <v>35908000</v>
      </c>
      <c r="D11" s="6">
        <v>35908001</v>
      </c>
      <c r="E11" s="7">
        <v>25689</v>
      </c>
      <c r="F11" s="8">
        <v>456.85</v>
      </c>
      <c r="G11" s="8">
        <v>24090.73</v>
      </c>
      <c r="H11" s="7">
        <v>66143</v>
      </c>
      <c r="I11" s="8">
        <v>1195.9</v>
      </c>
      <c r="J11" s="8">
        <v>62047.46</v>
      </c>
      <c r="K11" s="88" t="s">
        <v>24</v>
      </c>
    </row>
    <row r="12" spans="1:11" ht="14.25">
      <c r="A12" s="53"/>
      <c r="B12" s="5" t="s">
        <v>9</v>
      </c>
      <c r="C12" s="6">
        <v>35907000</v>
      </c>
      <c r="D12" s="6">
        <v>35907001</v>
      </c>
      <c r="E12" s="7">
        <v>0</v>
      </c>
      <c r="F12" s="8">
        <v>0</v>
      </c>
      <c r="G12" s="8">
        <v>0</v>
      </c>
      <c r="H12" s="7">
        <v>0</v>
      </c>
      <c r="I12" s="8">
        <v>0</v>
      </c>
      <c r="J12" s="8">
        <v>0</v>
      </c>
      <c r="K12" s="89"/>
    </row>
    <row r="13" spans="1:11" ht="15.75" thickBot="1">
      <c r="A13" s="54"/>
      <c r="B13" s="67" t="s">
        <v>21</v>
      </c>
      <c r="C13" s="68"/>
      <c r="D13" s="69"/>
      <c r="E13" s="15">
        <f aca="true" t="shared" si="1" ref="E13:J13">SUM(E7:E12)</f>
        <v>1047513</v>
      </c>
      <c r="F13" s="15">
        <f t="shared" si="1"/>
        <v>5604.58</v>
      </c>
      <c r="G13" s="15">
        <f t="shared" si="1"/>
        <v>965576.44</v>
      </c>
      <c r="H13" s="15">
        <f t="shared" si="1"/>
        <v>2012915</v>
      </c>
      <c r="I13" s="15">
        <f t="shared" si="1"/>
        <v>8238.56</v>
      </c>
      <c r="J13" s="15">
        <f t="shared" si="1"/>
        <v>1860120.3599999999</v>
      </c>
      <c r="K13" s="90"/>
    </row>
    <row r="14" spans="1:11" ht="14.25">
      <c r="A14" s="52" t="s">
        <v>31</v>
      </c>
      <c r="B14" s="32" t="s">
        <v>26</v>
      </c>
      <c r="C14" s="33">
        <v>79004272</v>
      </c>
      <c r="D14" s="34"/>
      <c r="E14" s="35">
        <v>496572</v>
      </c>
      <c r="F14" s="35">
        <v>7056.24</v>
      </c>
      <c r="G14" s="35">
        <v>461386.36</v>
      </c>
      <c r="H14" s="46">
        <v>655756</v>
      </c>
      <c r="I14" s="35">
        <v>8919.8</v>
      </c>
      <c r="J14" s="35">
        <v>612215.32</v>
      </c>
      <c r="K14" s="83"/>
    </row>
    <row r="15" spans="1:11" ht="14.25">
      <c r="A15" s="53"/>
      <c r="B15" s="26" t="s">
        <v>27</v>
      </c>
      <c r="C15" s="27">
        <v>79001274</v>
      </c>
      <c r="D15" s="28"/>
      <c r="E15" s="29">
        <v>193392</v>
      </c>
      <c r="F15" s="29">
        <v>0</v>
      </c>
      <c r="G15" s="29">
        <v>0</v>
      </c>
      <c r="H15" s="47">
        <v>284400</v>
      </c>
      <c r="I15" s="29">
        <v>0</v>
      </c>
      <c r="J15" s="29">
        <v>0</v>
      </c>
      <c r="K15" s="84"/>
    </row>
    <row r="16" spans="1:11" ht="14.25">
      <c r="A16" s="53"/>
      <c r="B16" s="30" t="s">
        <v>28</v>
      </c>
      <c r="C16" s="31">
        <v>79111000</v>
      </c>
      <c r="D16" s="28"/>
      <c r="E16" s="29">
        <v>126566</v>
      </c>
      <c r="F16" s="29">
        <v>0</v>
      </c>
      <c r="G16" s="29">
        <v>115818.84</v>
      </c>
      <c r="H16" s="47">
        <v>179634</v>
      </c>
      <c r="I16" s="29">
        <v>0</v>
      </c>
      <c r="J16" s="29">
        <v>165263.28</v>
      </c>
      <c r="K16" s="84"/>
    </row>
    <row r="17" spans="1:11" ht="14.25">
      <c r="A17" s="53"/>
      <c r="B17" s="30" t="s">
        <v>29</v>
      </c>
      <c r="C17" s="31">
        <v>79572000</v>
      </c>
      <c r="D17" s="28"/>
      <c r="E17" s="29">
        <v>88138</v>
      </c>
      <c r="F17" s="29">
        <v>521.22</v>
      </c>
      <c r="G17" s="29">
        <v>81163.94</v>
      </c>
      <c r="H17" s="47">
        <v>138415</v>
      </c>
      <c r="I17" s="29">
        <v>639.41</v>
      </c>
      <c r="J17" s="29">
        <v>127981.21</v>
      </c>
      <c r="K17" s="84"/>
    </row>
    <row r="18" spans="1:11" ht="14.25">
      <c r="A18" s="53"/>
      <c r="B18" s="30" t="s">
        <v>30</v>
      </c>
      <c r="C18" s="31">
        <v>79581000</v>
      </c>
      <c r="D18" s="28"/>
      <c r="E18" s="29">
        <v>217572</v>
      </c>
      <c r="F18" s="29">
        <v>1424.48</v>
      </c>
      <c r="G18" s="29">
        <v>200532.84</v>
      </c>
      <c r="H18" s="47">
        <v>332535</v>
      </c>
      <c r="I18" s="29">
        <v>1277.41</v>
      </c>
      <c r="J18" s="29">
        <v>307209.61</v>
      </c>
      <c r="K18" s="84"/>
    </row>
    <row r="19" spans="1:11" ht="15.75" thickBot="1">
      <c r="A19" s="54"/>
      <c r="B19" s="55" t="s">
        <v>21</v>
      </c>
      <c r="C19" s="56"/>
      <c r="D19" s="56"/>
      <c r="E19" s="15">
        <f aca="true" t="shared" si="2" ref="E19:J19">SUM(E14:E18)</f>
        <v>1122240</v>
      </c>
      <c r="F19" s="15">
        <f t="shared" si="2"/>
        <v>9001.94</v>
      </c>
      <c r="G19" s="15">
        <f t="shared" si="2"/>
        <v>858901.9799999999</v>
      </c>
      <c r="H19" s="15">
        <f t="shared" si="2"/>
        <v>1590740</v>
      </c>
      <c r="I19" s="15">
        <f t="shared" si="2"/>
        <v>10836.619999999999</v>
      </c>
      <c r="J19" s="15">
        <f t="shared" si="2"/>
        <v>1212669.42</v>
      </c>
      <c r="K19" s="85"/>
    </row>
    <row r="20" spans="1:11" ht="12.75" customHeight="1">
      <c r="A20" s="62" t="s">
        <v>16</v>
      </c>
      <c r="B20" s="66" t="s">
        <v>11</v>
      </c>
      <c r="C20" s="79">
        <v>84231000</v>
      </c>
      <c r="D20" s="23">
        <v>84231583</v>
      </c>
      <c r="E20" s="24">
        <v>116968</v>
      </c>
      <c r="F20" s="24">
        <v>0</v>
      </c>
      <c r="G20" s="25">
        <f aca="true" t="shared" si="3" ref="G20:G25">((E20*0.91)/2+(E20*0.92)/2)</f>
        <v>107025.72</v>
      </c>
      <c r="H20" s="24">
        <v>196811</v>
      </c>
      <c r="I20" s="24">
        <v>0</v>
      </c>
      <c r="J20" s="25">
        <f aca="true" t="shared" si="4" ref="J20:J25">H20*0.92</f>
        <v>181066.12</v>
      </c>
      <c r="K20" s="77"/>
    </row>
    <row r="21" spans="1:11" ht="14.25">
      <c r="A21" s="53"/>
      <c r="B21" s="59"/>
      <c r="C21" s="80"/>
      <c r="D21" s="6">
        <v>84231584</v>
      </c>
      <c r="E21" s="7">
        <v>98397</v>
      </c>
      <c r="F21" s="7">
        <v>0</v>
      </c>
      <c r="G21" s="8">
        <f t="shared" si="3"/>
        <v>90033.255</v>
      </c>
      <c r="H21" s="7">
        <v>151403</v>
      </c>
      <c r="I21" s="7">
        <v>0</v>
      </c>
      <c r="J21" s="8">
        <f t="shared" si="4"/>
        <v>139290.76</v>
      </c>
      <c r="K21" s="78"/>
    </row>
    <row r="22" spans="1:11" ht="14.25">
      <c r="A22" s="53"/>
      <c r="B22" s="5" t="s">
        <v>12</v>
      </c>
      <c r="C22" s="6">
        <v>84312000</v>
      </c>
      <c r="D22" s="6">
        <v>84312291</v>
      </c>
      <c r="E22" s="7">
        <v>383508</v>
      </c>
      <c r="F22" s="7">
        <v>0</v>
      </c>
      <c r="G22" s="8">
        <f t="shared" si="3"/>
        <v>350909.82000000007</v>
      </c>
      <c r="H22" s="7">
        <v>581290</v>
      </c>
      <c r="I22" s="7">
        <v>0</v>
      </c>
      <c r="J22" s="8">
        <f t="shared" si="4"/>
        <v>534786.8</v>
      </c>
      <c r="K22" s="78"/>
    </row>
    <row r="23" spans="1:11" ht="14.25">
      <c r="A23" s="53"/>
      <c r="B23" s="5" t="s">
        <v>13</v>
      </c>
      <c r="C23" s="6">
        <v>84315000</v>
      </c>
      <c r="D23" s="6">
        <v>84315425</v>
      </c>
      <c r="E23" s="7">
        <v>170922</v>
      </c>
      <c r="F23" s="7">
        <v>0</v>
      </c>
      <c r="G23" s="8">
        <f t="shared" si="3"/>
        <v>156393.63</v>
      </c>
      <c r="H23" s="7">
        <v>277302</v>
      </c>
      <c r="I23" s="7">
        <v>0</v>
      </c>
      <c r="J23" s="8">
        <f t="shared" si="4"/>
        <v>255117.84000000003</v>
      </c>
      <c r="K23" s="78"/>
    </row>
    <row r="24" spans="1:11" ht="14.25">
      <c r="A24" s="53"/>
      <c r="B24" s="5" t="s">
        <v>14</v>
      </c>
      <c r="C24" s="6">
        <v>84324000</v>
      </c>
      <c r="D24" s="6">
        <v>84324093</v>
      </c>
      <c r="E24" s="7">
        <v>150267</v>
      </c>
      <c r="F24" s="7">
        <v>0</v>
      </c>
      <c r="G24" s="8">
        <f t="shared" si="3"/>
        <v>137494.305</v>
      </c>
      <c r="H24" s="7">
        <v>267891</v>
      </c>
      <c r="I24" s="7">
        <v>0</v>
      </c>
      <c r="J24" s="8">
        <f t="shared" si="4"/>
        <v>246459.72</v>
      </c>
      <c r="K24" s="78"/>
    </row>
    <row r="25" spans="1:11" ht="14.25">
      <c r="A25" s="53"/>
      <c r="B25" s="5" t="s">
        <v>15</v>
      </c>
      <c r="C25" s="6">
        <v>84463000</v>
      </c>
      <c r="D25" s="6">
        <v>84463001</v>
      </c>
      <c r="E25" s="7">
        <v>43064</v>
      </c>
      <c r="F25" s="7">
        <v>0</v>
      </c>
      <c r="G25" s="8">
        <f t="shared" si="3"/>
        <v>39403.56</v>
      </c>
      <c r="H25" s="7">
        <v>523313</v>
      </c>
      <c r="I25" s="7">
        <v>0</v>
      </c>
      <c r="J25" s="8">
        <f t="shared" si="4"/>
        <v>481447.96</v>
      </c>
      <c r="K25" s="78"/>
    </row>
    <row r="26" spans="1:11" ht="15.75" thickBot="1">
      <c r="A26" s="63"/>
      <c r="B26" s="70" t="s">
        <v>21</v>
      </c>
      <c r="C26" s="71"/>
      <c r="D26" s="72"/>
      <c r="E26" s="22">
        <f aca="true" t="shared" si="5" ref="E26:J26">SUM(E20:E25)</f>
        <v>963126</v>
      </c>
      <c r="F26" s="22">
        <f t="shared" si="5"/>
        <v>0</v>
      </c>
      <c r="G26" s="22">
        <f t="shared" si="5"/>
        <v>881260.29</v>
      </c>
      <c r="H26" s="22">
        <f t="shared" si="5"/>
        <v>1998010</v>
      </c>
      <c r="I26" s="22">
        <f t="shared" si="5"/>
        <v>0</v>
      </c>
      <c r="J26" s="22">
        <f t="shared" si="5"/>
        <v>1838169.2</v>
      </c>
      <c r="K26" s="78"/>
    </row>
    <row r="27" spans="1:11" ht="15.75" thickBot="1">
      <c r="A27" s="42" t="s">
        <v>32</v>
      </c>
      <c r="B27" s="37" t="s">
        <v>33</v>
      </c>
      <c r="C27" s="38"/>
      <c r="D27" s="39">
        <v>76001094</v>
      </c>
      <c r="E27" s="7" t="s">
        <v>36</v>
      </c>
      <c r="F27" s="7" t="s">
        <v>34</v>
      </c>
      <c r="G27" s="8"/>
      <c r="H27" s="7">
        <v>1358805</v>
      </c>
      <c r="I27" s="7" t="s">
        <v>35</v>
      </c>
      <c r="J27" s="40">
        <v>817895.2258264881</v>
      </c>
      <c r="K27" s="41" t="s">
        <v>37</v>
      </c>
    </row>
    <row r="29" spans="2:3" ht="12.75">
      <c r="B29" s="9"/>
      <c r="C29" s="1"/>
    </row>
    <row r="30" s="36" customFormat="1" ht="14.25">
      <c r="H30" s="48"/>
    </row>
    <row r="31" spans="2:10" ht="12.75">
      <c r="B31" s="19"/>
      <c r="C31" s="19"/>
      <c r="D31" s="20"/>
      <c r="E31" s="21"/>
      <c r="F31" s="21"/>
      <c r="G31" s="21"/>
      <c r="H31" s="49"/>
      <c r="I31" s="21"/>
      <c r="J31" s="21"/>
    </row>
  </sheetData>
  <mergeCells count="24">
    <mergeCell ref="K5:K6"/>
    <mergeCell ref="K20:K26"/>
    <mergeCell ref="C20:C21"/>
    <mergeCell ref="C7:C8"/>
    <mergeCell ref="B6:D6"/>
    <mergeCell ref="K14:K19"/>
    <mergeCell ref="K7:K10"/>
    <mergeCell ref="K11:K13"/>
    <mergeCell ref="H3:J3"/>
    <mergeCell ref="K3:K4"/>
    <mergeCell ref="A20:A26"/>
    <mergeCell ref="A3:A4"/>
    <mergeCell ref="A7:A13"/>
    <mergeCell ref="B20:B21"/>
    <mergeCell ref="B13:D13"/>
    <mergeCell ref="B26:D26"/>
    <mergeCell ref="B3:B4"/>
    <mergeCell ref="C3:C4"/>
    <mergeCell ref="D3:D4"/>
    <mergeCell ref="E3:G3"/>
    <mergeCell ref="A14:A19"/>
    <mergeCell ref="B19:D19"/>
    <mergeCell ref="A5:A6"/>
    <mergeCell ref="B7:B8"/>
  </mergeCells>
  <printOptions/>
  <pageMargins left="0.75" right="0.75" top="1" bottom="1" header="0.4921259845" footer="0.4921259845"/>
  <pageSetup horizontalDpi="600" verticalDpi="600" orientation="landscape" paperSize="9" scale="76" r:id="rId1"/>
  <headerFooter alignWithMargins="0">
    <oddHeader>&amp;R&amp;"Arial,tučné"RK-20-2007-64, př. 4a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VZP ČR</dc:creator>
  <cp:keywords/>
  <dc:description/>
  <cp:lastModifiedBy>chrastova</cp:lastModifiedBy>
  <cp:lastPrinted>2007-06-07T05:37:23Z</cp:lastPrinted>
  <dcterms:created xsi:type="dcterms:W3CDTF">2007-05-22T06:34:26Z</dcterms:created>
  <dcterms:modified xsi:type="dcterms:W3CDTF">2007-06-07T08:17:09Z</dcterms:modified>
  <cp:category/>
  <cp:version/>
  <cp:contentType/>
  <cp:contentStatus/>
</cp:coreProperties>
</file>