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RK-18-2007-49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<sst xmlns="http://schemas.openxmlformats.org/spreadsheetml/2006/main" count="33" uniqueCount="32">
  <si>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fond </t>
  </si>
  <si>
    <t>fond</t>
  </si>
  <si>
    <t>investiční</t>
  </si>
  <si>
    <t>FKSP</t>
  </si>
  <si>
    <t>odměn</t>
  </si>
  <si>
    <t>rezervní</t>
  </si>
  <si>
    <t>Zdravotnická zařízení</t>
  </si>
  <si>
    <t>Celkem</t>
  </si>
  <si>
    <t>hlavní činnost</t>
  </si>
  <si>
    <t>doplňková činnost</t>
  </si>
  <si>
    <t>/v tis. Kč/</t>
  </si>
  <si>
    <t>Nemocnice Havlíčkův Brod</t>
  </si>
  <si>
    <t>Nemocnice Jihlava</t>
  </si>
  <si>
    <t>Nemocnice Pelhřimov</t>
  </si>
  <si>
    <t>Nemocnice Třebíč</t>
  </si>
  <si>
    <t>Dětské centrum Jihlava</t>
  </si>
  <si>
    <t>Dětský domov Kamenice nad Lipou</t>
  </si>
  <si>
    <t>Návrh na rozdělení zisku</t>
  </si>
  <si>
    <t>k úhradě ztráty min. let</t>
  </si>
  <si>
    <t>fond odměn</t>
  </si>
  <si>
    <t>rezervní fond</t>
  </si>
  <si>
    <t>počet stran: 1</t>
  </si>
  <si>
    <t>Zdravotnická záchranná služba kraje Vysočina</t>
  </si>
  <si>
    <t>Nemocnice Nové Město na Moravě</t>
  </si>
  <si>
    <t>Celkem organizace ve zdravotnictví</t>
  </si>
  <si>
    <t>Hospodářský výsledek běžného roku  k 31.12.2006</t>
  </si>
  <si>
    <t>Zůstatky  fondů před finančním vypořádáním k 31.12.2006</t>
  </si>
  <si>
    <t>Kumulovaně  k 31.12.2006</t>
  </si>
  <si>
    <t>Nerozdělený zisk, neuhrazená ztráta minulých let k 31.12.2006</t>
  </si>
  <si>
    <t>Návrh na rozdělení zlepšeného hospodářského výsledku za rok 2006</t>
  </si>
  <si>
    <t>Nerozdělený zisk, neuhrazená ztráta minulých let k 31.12.2006 po schválení</t>
  </si>
  <si>
    <t>RK-18-2007-49,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</si>
</sst>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center"/>
      <protection locked="0"/>
    </xf>
    <xf numFmtId="4" fontId="3" fillId="2" borderId="3" xfId="0" applyNumberFormat="1" applyFont="1" applyFill="1" applyBorder="1" applyAlignment="1" applyProtection="1">
      <alignment horizontal="center"/>
      <protection locked="0"/>
    </xf>
    <xf numFmtId="4" fontId="3" fillId="2" borderId="0" xfId="0" applyNumberFormat="1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4" fontId="3" fillId="2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4" fontId="3" fillId="0" borderId="15" xfId="0" applyNumberFormat="1" applyFont="1" applyFill="1" applyBorder="1" applyAlignment="1" applyProtection="1">
      <alignment vertical="center"/>
      <protection locked="0"/>
    </xf>
    <xf numFmtId="4" fontId="3" fillId="0" borderId="16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" fontId="3" fillId="0" borderId="20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 applyProtection="1">
      <alignment vertical="center"/>
      <protection locked="0"/>
    </xf>
    <xf numFmtId="4" fontId="3" fillId="0" borderId="24" xfId="0" applyNumberFormat="1" applyFont="1" applyFill="1" applyBorder="1" applyAlignment="1" applyProtection="1">
      <alignment vertical="center"/>
      <protection locked="0"/>
    </xf>
    <xf numFmtId="4" fontId="3" fillId="0" borderId="2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4" fontId="3" fillId="0" borderId="25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Fill="1" applyBorder="1" applyAlignment="1" applyProtection="1">
      <alignment vertical="center"/>
      <protection/>
    </xf>
    <xf numFmtId="4" fontId="3" fillId="0" borderId="21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3" fillId="2" borderId="27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4" fontId="3" fillId="0" borderId="28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3" fillId="0" borderId="30" xfId="0" applyNumberFormat="1" applyFont="1" applyBorder="1" applyAlignment="1" applyProtection="1">
      <alignment vertical="center"/>
      <protection locked="0"/>
    </xf>
    <xf numFmtId="4" fontId="3" fillId="0" borderId="31" xfId="0" applyNumberFormat="1" applyFont="1" applyBorder="1" applyAlignment="1" applyProtection="1">
      <alignment vertical="center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" fontId="3" fillId="0" borderId="33" xfId="0" applyNumberFormat="1" applyFont="1" applyBorder="1" applyAlignment="1" applyProtection="1">
      <alignment vertical="center"/>
      <protection locked="0"/>
    </xf>
    <xf numFmtId="4" fontId="3" fillId="0" borderId="34" xfId="0" applyNumberFormat="1" applyFont="1" applyBorder="1" applyAlignment="1" applyProtection="1">
      <alignment vertical="center"/>
      <protection locked="0"/>
    </xf>
    <xf numFmtId="4" fontId="3" fillId="0" borderId="35" xfId="0" applyNumberFormat="1" applyFont="1" applyBorder="1" applyAlignment="1" applyProtection="1">
      <alignment horizontal="right" vertical="center"/>
      <protection locked="0"/>
    </xf>
    <xf numFmtId="4" fontId="3" fillId="0" borderId="34" xfId="0" applyNumberFormat="1" applyFont="1" applyBorder="1" applyAlignment="1" applyProtection="1">
      <alignment vertical="center"/>
      <protection/>
    </xf>
    <xf numFmtId="4" fontId="3" fillId="0" borderId="28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4" fontId="3" fillId="0" borderId="36" xfId="0" applyNumberFormat="1" applyFont="1" applyBorder="1" applyAlignment="1" applyProtection="1">
      <alignment vertical="center"/>
      <protection locked="0"/>
    </xf>
    <xf numFmtId="4" fontId="3" fillId="0" borderId="38" xfId="0" applyNumberFormat="1" applyFont="1" applyBorder="1" applyAlignment="1" applyProtection="1">
      <alignment vertical="center"/>
      <protection locked="0"/>
    </xf>
    <xf numFmtId="4" fontId="3" fillId="0" borderId="39" xfId="0" applyNumberFormat="1" applyFont="1" applyBorder="1" applyAlignment="1" applyProtection="1">
      <alignment vertical="center"/>
      <protection locked="0"/>
    </xf>
    <xf numFmtId="4" fontId="3" fillId="0" borderId="18" xfId="0" applyNumberFormat="1" applyFont="1" applyBorder="1" applyAlignment="1" applyProtection="1">
      <alignment vertical="center"/>
      <protection locked="0"/>
    </xf>
    <xf numFmtId="4" fontId="3" fillId="0" borderId="40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vertical="center"/>
      <protection/>
    </xf>
    <xf numFmtId="4" fontId="3" fillId="0" borderId="36" xfId="0" applyNumberFormat="1" applyFont="1" applyFill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3" fillId="0" borderId="42" xfId="0" applyNumberFormat="1" applyFont="1" applyBorder="1" applyAlignment="1" applyProtection="1">
      <alignment vertical="center"/>
      <protection locked="0"/>
    </xf>
    <xf numFmtId="4" fontId="3" fillId="0" borderId="43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vertical="center"/>
      <protection locked="0"/>
    </xf>
    <xf numFmtId="4" fontId="3" fillId="0" borderId="44" xfId="0" applyNumberFormat="1" applyFont="1" applyBorder="1" applyAlignment="1" applyProtection="1">
      <alignment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44" xfId="0" applyNumberFormat="1" applyFont="1" applyBorder="1" applyAlignment="1" applyProtection="1">
      <alignment vertical="center"/>
      <protection/>
    </xf>
    <xf numFmtId="4" fontId="3" fillId="0" borderId="19" xfId="0" applyNumberFormat="1" applyFont="1" applyBorder="1" applyAlignment="1">
      <alignment vertical="center"/>
    </xf>
    <xf numFmtId="4" fontId="3" fillId="0" borderId="36" xfId="0" applyNumberFormat="1" applyFont="1" applyFill="1" applyBorder="1" applyAlignment="1">
      <alignment vertical="center" wrapText="1"/>
    </xf>
    <xf numFmtId="4" fontId="3" fillId="0" borderId="38" xfId="0" applyNumberFormat="1" applyFont="1" applyFill="1" applyBorder="1" applyAlignment="1" applyProtection="1">
      <alignment vertical="center"/>
      <protection locked="0"/>
    </xf>
    <xf numFmtId="4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18" xfId="0" applyNumberFormat="1" applyFont="1" applyFill="1" applyBorder="1" applyAlignment="1" applyProtection="1">
      <alignment vertical="center"/>
      <protection locked="0"/>
    </xf>
    <xf numFmtId="4" fontId="3" fillId="0" borderId="40" xfId="0" applyNumberFormat="1" applyFont="1" applyFill="1" applyBorder="1" applyAlignment="1" applyProtection="1">
      <alignment horizontal="right" vertical="center"/>
      <protection locked="0"/>
    </xf>
    <xf numFmtId="4" fontId="3" fillId="0" borderId="36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Fill="1" applyBorder="1" applyAlignment="1" applyProtection="1">
      <alignment vertical="center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4" xfId="0" applyNumberFormat="1" applyFont="1" applyFill="1" applyBorder="1" applyAlignment="1" applyProtection="1">
      <alignment vertical="center"/>
      <protection locked="0"/>
    </xf>
    <xf numFmtId="4" fontId="3" fillId="0" borderId="44" xfId="0" applyNumberFormat="1" applyFont="1" applyFill="1" applyBorder="1" applyAlignment="1" applyProtection="1">
      <alignment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44" xfId="0" applyNumberFormat="1" applyFont="1" applyFill="1" applyBorder="1" applyAlignment="1" applyProtection="1">
      <alignment vertical="center"/>
      <protection/>
    </xf>
    <xf numFmtId="4" fontId="3" fillId="0" borderId="37" xfId="0" applyNumberFormat="1" applyFont="1" applyFill="1" applyBorder="1" applyAlignment="1">
      <alignment vertical="center" wrapText="1"/>
    </xf>
    <xf numFmtId="4" fontId="3" fillId="0" borderId="36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4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4" fontId="3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4" fontId="3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3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0" xfId="0" applyNumberFormat="1" applyFont="1" applyFill="1" applyBorder="1" applyAlignment="1">
      <alignment horizontal="center" vertical="center" wrapText="1"/>
    </xf>
    <xf numFmtId="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wrapText="1"/>
    </xf>
    <xf numFmtId="4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G1">
      <selection activeCell="K13" sqref="K13"/>
    </sheetView>
  </sheetViews>
  <sheetFormatPr defaultColWidth="9.00390625" defaultRowHeight="12.75"/>
  <cols>
    <col min="1" max="1" width="26.125" style="5" customWidth="1"/>
    <col min="2" max="2" width="11.375" style="5" customWidth="1"/>
    <col min="3" max="3" width="10.375" style="0" customWidth="1"/>
    <col min="4" max="5" width="9.875" style="0" customWidth="1"/>
    <col min="6" max="6" width="10.75390625" style="0" customWidth="1"/>
    <col min="7" max="10" width="9.875" style="0" customWidth="1"/>
    <col min="11" max="13" width="10.125" style="0" customWidth="1"/>
    <col min="14" max="14" width="10.875" style="0" customWidth="1"/>
  </cols>
  <sheetData>
    <row r="1" ht="15">
      <c r="M1" s="101" t="s">
        <v>31</v>
      </c>
    </row>
    <row r="2" ht="15">
      <c r="M2" s="101" t="s">
        <v>21</v>
      </c>
    </row>
    <row r="3" spans="1:2" ht="3" customHeight="1">
      <c r="A3"/>
      <c r="B3"/>
    </row>
    <row r="4" ht="9" customHeight="1"/>
    <row r="5" spans="1:13" ht="18">
      <c r="A5" s="115" t="s">
        <v>29</v>
      </c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4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3" t="s">
        <v>10</v>
      </c>
    </row>
    <row r="7" spans="1:15" s="4" customFormat="1" ht="44.25" customHeight="1">
      <c r="A7" s="121" t="s">
        <v>6</v>
      </c>
      <c r="B7" s="102" t="s">
        <v>28</v>
      </c>
      <c r="C7" s="108" t="s">
        <v>25</v>
      </c>
      <c r="D7" s="105"/>
      <c r="E7" s="107"/>
      <c r="F7" s="102" t="s">
        <v>27</v>
      </c>
      <c r="G7" s="105" t="s">
        <v>26</v>
      </c>
      <c r="H7" s="106"/>
      <c r="I7" s="106"/>
      <c r="J7" s="107"/>
      <c r="K7" s="108" t="s">
        <v>17</v>
      </c>
      <c r="L7" s="109"/>
      <c r="M7" s="110"/>
      <c r="N7" s="102" t="s">
        <v>30</v>
      </c>
      <c r="O7"/>
    </row>
    <row r="8" spans="1:15" s="4" customFormat="1" ht="18.75" customHeight="1">
      <c r="A8" s="122"/>
      <c r="B8" s="103"/>
      <c r="C8" s="119" t="s">
        <v>8</v>
      </c>
      <c r="D8" s="124" t="s">
        <v>9</v>
      </c>
      <c r="E8" s="126" t="s">
        <v>7</v>
      </c>
      <c r="F8" s="103"/>
      <c r="G8" s="13" t="s">
        <v>0</v>
      </c>
      <c r="H8" s="10" t="s">
        <v>1</v>
      </c>
      <c r="I8" s="11" t="s">
        <v>2</v>
      </c>
      <c r="J8" s="12" t="s">
        <v>3</v>
      </c>
      <c r="K8" s="111" t="s">
        <v>18</v>
      </c>
      <c r="L8" s="113" t="s">
        <v>19</v>
      </c>
      <c r="M8" s="117" t="s">
        <v>20</v>
      </c>
      <c r="N8" s="103"/>
      <c r="O8"/>
    </row>
    <row r="9" spans="1:15" s="4" customFormat="1" ht="16.5" customHeight="1" thickBot="1">
      <c r="A9" s="123"/>
      <c r="B9" s="104"/>
      <c r="C9" s="120"/>
      <c r="D9" s="125"/>
      <c r="E9" s="127"/>
      <c r="F9" s="104"/>
      <c r="G9" s="14" t="s">
        <v>4</v>
      </c>
      <c r="H9" s="7" t="s">
        <v>5</v>
      </c>
      <c r="I9" s="8" t="s">
        <v>1</v>
      </c>
      <c r="J9" s="9"/>
      <c r="K9" s="112"/>
      <c r="L9" s="114"/>
      <c r="M9" s="118"/>
      <c r="N9" s="104"/>
      <c r="O9"/>
    </row>
    <row r="10" ht="9.75" customHeight="1" thickBot="1"/>
    <row r="11" spans="1:18" s="50" customFormat="1" ht="34.5" customHeight="1">
      <c r="A11" s="51" t="s">
        <v>16</v>
      </c>
      <c r="B11" s="52">
        <v>0</v>
      </c>
      <c r="C11" s="53">
        <v>146.78</v>
      </c>
      <c r="D11" s="54">
        <v>0</v>
      </c>
      <c r="E11" s="54">
        <f>SUM(C11:D11)</f>
        <v>146.78</v>
      </c>
      <c r="F11" s="55">
        <f aca="true" t="shared" si="0" ref="F11:F18">+B11+E11</f>
        <v>146.78</v>
      </c>
      <c r="G11" s="56">
        <v>0</v>
      </c>
      <c r="H11" s="57">
        <v>686.54</v>
      </c>
      <c r="I11" s="56">
        <v>122.12</v>
      </c>
      <c r="J11" s="58">
        <v>60.42</v>
      </c>
      <c r="K11" s="53"/>
      <c r="L11" s="59">
        <v>24</v>
      </c>
      <c r="M11" s="60">
        <f>+F11-L11</f>
        <v>122.78</v>
      </c>
      <c r="N11" s="61">
        <v>0</v>
      </c>
      <c r="O11" s="49"/>
      <c r="P11" s="6"/>
      <c r="Q11" s="6"/>
      <c r="R11" s="6"/>
    </row>
    <row r="12" spans="1:18" s="50" customFormat="1" ht="34.5" customHeight="1">
      <c r="A12" s="62" t="s">
        <v>15</v>
      </c>
      <c r="B12" s="63">
        <v>0</v>
      </c>
      <c r="C12" s="64">
        <v>130.72</v>
      </c>
      <c r="D12" s="65">
        <v>0</v>
      </c>
      <c r="E12" s="65">
        <f>+C12+D12</f>
        <v>130.72</v>
      </c>
      <c r="F12" s="66">
        <f>+B12+E12</f>
        <v>130.72</v>
      </c>
      <c r="G12" s="67">
        <v>31.15</v>
      </c>
      <c r="H12" s="68">
        <v>377.11</v>
      </c>
      <c r="I12" s="67">
        <v>409.56</v>
      </c>
      <c r="J12" s="69">
        <v>319.09</v>
      </c>
      <c r="K12" s="64"/>
      <c r="L12" s="70">
        <v>66</v>
      </c>
      <c r="M12" s="71">
        <f>+F12-L12</f>
        <v>64.72</v>
      </c>
      <c r="N12" s="72">
        <v>0</v>
      </c>
      <c r="O12" s="49"/>
      <c r="P12" s="6"/>
      <c r="Q12" s="6"/>
      <c r="R12" s="6"/>
    </row>
    <row r="13" spans="1:18" s="50" customFormat="1" ht="34.5" customHeight="1">
      <c r="A13" s="73" t="s">
        <v>22</v>
      </c>
      <c r="B13" s="74">
        <v>0</v>
      </c>
      <c r="C13" s="75">
        <v>0</v>
      </c>
      <c r="D13" s="76">
        <v>0</v>
      </c>
      <c r="E13" s="76">
        <f>SUM(C13:D13)</f>
        <v>0</v>
      </c>
      <c r="F13" s="77">
        <f>+B13+E13</f>
        <v>0</v>
      </c>
      <c r="G13" s="78">
        <v>1041.63</v>
      </c>
      <c r="H13" s="79">
        <v>1438.95</v>
      </c>
      <c r="I13" s="78">
        <v>5150.04</v>
      </c>
      <c r="J13" s="80">
        <v>1663.94</v>
      </c>
      <c r="K13" s="75"/>
      <c r="L13" s="81"/>
      <c r="M13" s="82">
        <f>+F13</f>
        <v>0</v>
      </c>
      <c r="N13" s="83">
        <v>0</v>
      </c>
      <c r="O13" s="49"/>
      <c r="P13" s="6"/>
      <c r="Q13" s="6"/>
      <c r="R13" s="6"/>
    </row>
    <row r="14" spans="1:18" s="48" customFormat="1" ht="34.5" customHeight="1">
      <c r="A14" s="84" t="s">
        <v>11</v>
      </c>
      <c r="B14" s="72">
        <v>-44086.64</v>
      </c>
      <c r="C14" s="19">
        <v>-4136.85</v>
      </c>
      <c r="D14" s="20">
        <v>9253.34</v>
      </c>
      <c r="E14" s="20">
        <v>5116.54</v>
      </c>
      <c r="F14" s="72">
        <f>+B14+E14</f>
        <v>-38970.1</v>
      </c>
      <c r="G14" s="85">
        <v>0</v>
      </c>
      <c r="H14" s="86">
        <v>4433.56</v>
      </c>
      <c r="I14" s="85">
        <v>23210.16</v>
      </c>
      <c r="J14" s="87">
        <v>2280.5</v>
      </c>
      <c r="K14" s="19">
        <f>+E14</f>
        <v>5116.54</v>
      </c>
      <c r="L14" s="88"/>
      <c r="M14" s="27"/>
      <c r="N14" s="89">
        <f>+B14+E14</f>
        <v>-38970.1</v>
      </c>
      <c r="O14" s="47"/>
      <c r="P14" s="29"/>
      <c r="Q14" s="29"/>
      <c r="R14" s="29"/>
    </row>
    <row r="15" spans="1:18" s="48" customFormat="1" ht="34.5" customHeight="1">
      <c r="A15" s="90" t="s">
        <v>12</v>
      </c>
      <c r="B15" s="91">
        <v>-93340.48</v>
      </c>
      <c r="C15" s="92">
        <v>12967.61</v>
      </c>
      <c r="D15" s="93">
        <v>10835.51</v>
      </c>
      <c r="E15" s="93">
        <v>23803.11</v>
      </c>
      <c r="F15" s="91">
        <f>+B15+E15</f>
        <v>-69537.37</v>
      </c>
      <c r="G15" s="94">
        <v>129.09</v>
      </c>
      <c r="H15" s="95">
        <v>2226.64</v>
      </c>
      <c r="I15" s="94">
        <v>29803.55</v>
      </c>
      <c r="J15" s="96">
        <v>3492.69</v>
      </c>
      <c r="K15" s="92">
        <f>+E15</f>
        <v>23803.11</v>
      </c>
      <c r="L15" s="97"/>
      <c r="M15" s="98"/>
      <c r="N15" s="28">
        <f>+B15+K15</f>
        <v>-69537.37</v>
      </c>
      <c r="O15" s="47"/>
      <c r="P15" s="29"/>
      <c r="Q15" s="29"/>
      <c r="R15" s="29"/>
    </row>
    <row r="16" spans="1:18" s="48" customFormat="1" ht="34.5" customHeight="1">
      <c r="A16" s="84" t="s">
        <v>13</v>
      </c>
      <c r="B16" s="99">
        <v>0</v>
      </c>
      <c r="C16" s="19">
        <v>-942.18</v>
      </c>
      <c r="D16" s="20">
        <v>1122.76</v>
      </c>
      <c r="E16" s="20">
        <f>SUM(C16:D16)</f>
        <v>180.58000000000004</v>
      </c>
      <c r="F16" s="72">
        <f t="shared" si="0"/>
        <v>180.58000000000004</v>
      </c>
      <c r="G16" s="85">
        <v>688.01</v>
      </c>
      <c r="H16" s="86">
        <v>3085.85</v>
      </c>
      <c r="I16" s="85">
        <v>37892.15</v>
      </c>
      <c r="J16" s="87">
        <v>1389.31</v>
      </c>
      <c r="K16" s="19"/>
      <c r="L16" s="88"/>
      <c r="M16" s="27">
        <f>+F16</f>
        <v>180.58000000000004</v>
      </c>
      <c r="N16" s="100">
        <v>0</v>
      </c>
      <c r="O16" s="47"/>
      <c r="P16" s="29"/>
      <c r="Q16" s="29"/>
      <c r="R16" s="29"/>
    </row>
    <row r="17" spans="1:18" s="48" customFormat="1" ht="34.5" customHeight="1">
      <c r="A17" s="17" t="s">
        <v>14</v>
      </c>
      <c r="B17" s="30">
        <v>-18876.04</v>
      </c>
      <c r="C17" s="25">
        <v>-613.37</v>
      </c>
      <c r="D17" s="21">
        <v>614.97</v>
      </c>
      <c r="E17" s="21">
        <v>1.62</v>
      </c>
      <c r="F17" s="18">
        <f t="shared" si="0"/>
        <v>-18874.420000000002</v>
      </c>
      <c r="G17" s="22">
        <v>0</v>
      </c>
      <c r="H17" s="23">
        <v>291.61</v>
      </c>
      <c r="I17" s="22">
        <v>20315.49</v>
      </c>
      <c r="J17" s="24">
        <v>2624.1</v>
      </c>
      <c r="K17" s="25">
        <f>+E17</f>
        <v>1.62</v>
      </c>
      <c r="L17" s="26"/>
      <c r="M17" s="31"/>
      <c r="N17" s="32">
        <f>+B17+E17</f>
        <v>-18874.420000000002</v>
      </c>
      <c r="O17" s="47"/>
      <c r="P17" s="29"/>
      <c r="Q17" s="29"/>
      <c r="R17" s="29"/>
    </row>
    <row r="18" spans="1:18" s="48" customFormat="1" ht="34.5" customHeight="1" thickBot="1">
      <c r="A18" s="33" t="s">
        <v>23</v>
      </c>
      <c r="B18" s="34">
        <v>0</v>
      </c>
      <c r="C18" s="35">
        <v>-899.36</v>
      </c>
      <c r="D18" s="36">
        <v>948.37</v>
      </c>
      <c r="E18" s="36">
        <f>+C18+D18</f>
        <v>49.00999999999999</v>
      </c>
      <c r="F18" s="37">
        <f t="shared" si="0"/>
        <v>49.00999999999999</v>
      </c>
      <c r="G18" s="38">
        <v>543.17</v>
      </c>
      <c r="H18" s="39">
        <v>1625.43</v>
      </c>
      <c r="I18" s="38">
        <v>79065.73</v>
      </c>
      <c r="J18" s="40">
        <v>355.28</v>
      </c>
      <c r="K18" s="35"/>
      <c r="L18" s="41"/>
      <c r="M18" s="42">
        <f>+F18</f>
        <v>49.00999999999999</v>
      </c>
      <c r="N18" s="43">
        <v>0</v>
      </c>
      <c r="O18" s="47"/>
      <c r="P18" s="29"/>
      <c r="Q18" s="29"/>
      <c r="R18" s="29"/>
    </row>
    <row r="19" spans="1:2" ht="1.5" customHeight="1">
      <c r="A19"/>
      <c r="B19"/>
    </row>
    <row r="20" spans="1:2" ht="6.75" customHeight="1" thickBot="1">
      <c r="A20"/>
      <c r="B20"/>
    </row>
    <row r="21" spans="1:6" s="15" customFormat="1" ht="25.5" customHeight="1" thickBot="1">
      <c r="A21" s="16" t="s">
        <v>24</v>
      </c>
      <c r="B21" s="44">
        <f>+B12+B11+B13+B14+B15+B16+B17+B18</f>
        <v>-156303.16</v>
      </c>
      <c r="C21" s="44">
        <f>+C12+C11+C13+C14+C15+C16+C17+C18</f>
        <v>6653.35</v>
      </c>
      <c r="D21" s="44">
        <f>+D12+D11+D13+D14+D15+D16+D17+D18</f>
        <v>22774.949999999997</v>
      </c>
      <c r="E21" s="45">
        <f>+E12+E11+E13+E14+E15+E16+E17+E18</f>
        <v>29428.36</v>
      </c>
      <c r="F21" s="46">
        <f>+F12+F11+F13+F14+F15+F16+F17+F18</f>
        <v>-126874.8</v>
      </c>
    </row>
    <row r="22" ht="6.75" customHeight="1"/>
  </sheetData>
  <mergeCells count="14">
    <mergeCell ref="F7:F9"/>
    <mergeCell ref="A5:M5"/>
    <mergeCell ref="M8:M9"/>
    <mergeCell ref="C8:C9"/>
    <mergeCell ref="B7:B9"/>
    <mergeCell ref="A7:A9"/>
    <mergeCell ref="C7:E7"/>
    <mergeCell ref="D8:D9"/>
    <mergeCell ref="E8:E9"/>
    <mergeCell ref="N7:N9"/>
    <mergeCell ref="G7:J7"/>
    <mergeCell ref="K7:M7"/>
    <mergeCell ref="K8:K9"/>
    <mergeCell ref="L8:L9"/>
  </mergeCells>
  <printOptions horizontalCentered="1"/>
  <pageMargins left="0.3937007874015748" right="0.4330708661417323" top="0.3937007874015748" bottom="0.2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2007-04-23T09:28:58Z</cp:lastPrinted>
  <dcterms:created xsi:type="dcterms:W3CDTF">2004-05-19T11:03:36Z</dcterms:created>
  <dcterms:modified xsi:type="dcterms:W3CDTF">2007-05-24T07:48:22Z</dcterms:modified>
  <cp:category/>
  <cp:version/>
  <cp:contentType/>
  <cp:contentStatus/>
</cp:coreProperties>
</file>