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RK-13-2007-24, př. 1" sheetId="1" r:id="rId1"/>
  </sheets>
  <definedNames/>
  <calcPr fullCalcOnLoad="1"/>
</workbook>
</file>

<file path=xl/sharedStrings.xml><?xml version="1.0" encoding="utf-8"?>
<sst xmlns="http://schemas.openxmlformats.org/spreadsheetml/2006/main" count="233" uniqueCount="154">
  <si>
    <t>Výsledek hospodaření celkem</t>
  </si>
  <si>
    <t>z toho: činnost</t>
  </si>
  <si>
    <t>návrh na příděl</t>
  </si>
  <si>
    <t>Stav fondů po finančním vypořádání</t>
  </si>
  <si>
    <t>Školy a školská zařízení dle §</t>
  </si>
  <si>
    <t>hlavní</t>
  </si>
  <si>
    <t>doplňková</t>
  </si>
  <si>
    <t xml:space="preserve">fond </t>
  </si>
  <si>
    <t>fond</t>
  </si>
  <si>
    <t>investiční</t>
  </si>
  <si>
    <t>FKSP</t>
  </si>
  <si>
    <t>rezervní</t>
  </si>
  <si>
    <t>odměn</t>
  </si>
  <si>
    <t>§ 3114</t>
  </si>
  <si>
    <t>Základní škola Ledeč nad Sázavou, Habrecká 378</t>
  </si>
  <si>
    <t>Základní škola, SPC a Školní družina, U Trojice 2104, Havlíčkův Brod</t>
  </si>
  <si>
    <t>Základní škola a MŠ při zdravotnických zařízeních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</si>
  <si>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</si>
  <si>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</si>
  <si>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</si>
  <si>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</si>
  <si>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Černovice, Dobešovská 1</t>
  </si>
  <si>
    <t>Základní škola Moravské Budějovice, Dobrovského 11</t>
  </si>
  <si>
    <t>Základní škola Třebíč, Cyrilometodějská 22</t>
  </si>
  <si>
    <t>Základní škola a Praktická škola Velké Meziříčí, Čechova 30</t>
  </si>
  <si>
    <t>Základní škola Bystřice nad Pernštejnem, Masarykovo náměstí 60</t>
  </si>
  <si>
    <t>Praktická škola a SPC Žďár nad Sázavou, Komenského 8</t>
  </si>
  <si>
    <t>Základní škola při DPL Velká Bíteš, U Stadionu 285</t>
  </si>
  <si>
    <t>Základní škola Nové Město na Moravě, Malá 154</t>
  </si>
  <si>
    <t>Základní škola Chotěboř, Hradební 529</t>
  </si>
  <si>
    <t>Základní škola Třebíč, 9. května 3</t>
  </si>
  <si>
    <t>Celkem § 3114</t>
  </si>
  <si>
    <t>§ 3121</t>
  </si>
  <si>
    <t>Havlíčkovo gymnázium, Havlíčkův Brod, Štáflova 2063</t>
  </si>
  <si>
    <t>Gymnázium Chotěboř, Jiráskova 637</t>
  </si>
  <si>
    <t>Gymnázium, SOŠ a VOŠ Ledeč nad Sázavou, Husovo nám. 1</t>
  </si>
  <si>
    <t>Gymnázium Jihlava, Jana Masaryka 1</t>
  </si>
  <si>
    <t>Gymnázium dr. A. Hrdličky, Humpolec, Komenského 147</t>
  </si>
  <si>
    <t>Gymnázium Pacov, Hronova 1079</t>
  </si>
  <si>
    <t>Gymnázium Pelhřimov, Jirsíkova 244</t>
  </si>
  <si>
    <t xml:space="preserve">Gymnázium a SOŠ, Moravské Budějovice, Tyršova 365 </t>
  </si>
  <si>
    <t>Gymnázium Třebíč, Masarykovo nám 9.</t>
  </si>
  <si>
    <t>Gymnázium Bystřice nad Pernštejnem, Nádražní 76</t>
  </si>
  <si>
    <t>Gymnázium V. Makovského se sport. třídami Nové Město na Moravě</t>
  </si>
  <si>
    <t>Gymnázium Velké Meziříčí, Sokolovská 27</t>
  </si>
  <si>
    <t>Gymnázium Žďár nad Sázavou, Neumannova 2</t>
  </si>
  <si>
    <t>Celkem § 3121</t>
  </si>
  <si>
    <t>§ 3122</t>
  </si>
  <si>
    <t>Vyšší odborná škola a OA Chotěboř, Na Valech 690</t>
  </si>
  <si>
    <t xml:space="preserve">SPŠ stavební ak. St. Bechyně, Havlíčkův Brod, Jihlavská 628 </t>
  </si>
  <si>
    <t>SZŠ a VOŠ zdravotnická Havlíčkův Brod, Masarykova 2033</t>
  </si>
  <si>
    <t>OA a Jazyková škola s právem st. jazykové zk. Jihlava, nám. Svobody 1</t>
  </si>
  <si>
    <t>Střední průmyslová škola Jihlava, tř. Legionářů 3</t>
  </si>
  <si>
    <t>Střední uměleckoprůmyslová škola Jihlava - Helenín, Hálkova 42</t>
  </si>
  <si>
    <t>SZŠ a VOŠ zdravotnická Jihlava, Husova 54</t>
  </si>
  <si>
    <t xml:space="preserve">Obchodní akademie, Pelhřimov, Jirsíkova 875 </t>
  </si>
  <si>
    <t>Česká zemědělská akademie v Humpolci, střední škola, Školní 764</t>
  </si>
  <si>
    <t>OA Dr. Albína Bráfa a Jazyková škola s právem st. jaz. zkoušky Třebíč</t>
  </si>
  <si>
    <t>Střední škola stavební Třebíč, Kubišova 1214/9</t>
  </si>
  <si>
    <t>Střední průmyslová škola Třebíč, Manželů Curieových 734</t>
  </si>
  <si>
    <t>VOŠ a SŠ veterinární, zemědělská a zdravotnická Třebíč, Žižkova 505</t>
  </si>
  <si>
    <t>Hotelová škola Světlá a OA Velké Meziříčí, U Světlé 36</t>
  </si>
  <si>
    <t xml:space="preserve">VOŠ a SPŠ, Žďár nad Sázavou, Studentská 1 </t>
  </si>
  <si>
    <t>VOŠ a SOŠ zem.-technická Bystřice nad Pernštejnem, Studentská 1</t>
  </si>
  <si>
    <t>Střední zdravotnická škola a VOŠ zdrav. Žďár nad Sázavou, Dvořákova 4</t>
  </si>
  <si>
    <t>Celkem § 3122</t>
  </si>
  <si>
    <t>§ 3123</t>
  </si>
  <si>
    <t xml:space="preserve">Střední odborné učiliště technické, Chotěboř, Žižkova 1501 </t>
  </si>
  <si>
    <t>Obchodní akademie a Hotelová škola Havlíčkův Brod, Bratříků 851</t>
  </si>
  <si>
    <t>Akademie - VOŠ, Gymnázium a SOŠ um.prům. Světlá nad Sázavou</t>
  </si>
  <si>
    <t>Střední odborná škola a Střední odborné učiliště Třešť, K Valše 38</t>
  </si>
  <si>
    <t>Střední škola automobilní Jihlava, Školní 1a</t>
  </si>
  <si>
    <t>Střední škola obchodu a služeb Jihlava, K. Světlé 2</t>
  </si>
  <si>
    <t>Střední škola technická Jihlava, Polenská 2</t>
  </si>
  <si>
    <t>Střední škola stavební Jihlava, Žižkova 50</t>
  </si>
  <si>
    <t>Střední škola Pelhřimov, Friedova 1469</t>
  </si>
  <si>
    <t>Střední škola Kamenice nad Lipou, Masarykova 410</t>
  </si>
  <si>
    <t>Hotelová škola Třebíč, Sirotčí 4</t>
  </si>
  <si>
    <t>Střední škola řemesel a služeb Moravské Budějovice, Tov. Sady 79</t>
  </si>
  <si>
    <t>Střední škola řemesel Třebíč, Demlova 890</t>
  </si>
  <si>
    <t>Střední odborná škola Nové Město na Moravě</t>
  </si>
  <si>
    <t>Střední škola technická Žďár nad Sázavou, Strojírenská 6</t>
  </si>
  <si>
    <t>Střední škola řemesel a služeb Velké Meziříčí, Hornoměstská 35</t>
  </si>
  <si>
    <t>Celkem § 3123</t>
  </si>
  <si>
    <t>§ 3124</t>
  </si>
  <si>
    <t xml:space="preserve">Odborné učiliště a Praktická škola, Černovice, Mariánské náměstí 72 </t>
  </si>
  <si>
    <t>Celkem § 3124</t>
  </si>
  <si>
    <t>§ 3125</t>
  </si>
  <si>
    <t>Školní statek, Humpolec, Dusilov 384</t>
  </si>
  <si>
    <t>Celkem § 3125</t>
  </si>
  <si>
    <t xml:space="preserve"> § 3146</t>
  </si>
  <si>
    <t xml:space="preserve">Pedagogicko-psychologická poradna, Havlíčkův Brod, Nad Tratí 335 </t>
  </si>
  <si>
    <t xml:space="preserve">Pedagogicko-psychologická poradna Jihlava, tř. Legionářů 6 </t>
  </si>
  <si>
    <t>Pedagogicko-psychologická poradna Pelhřimov, Pražská 127</t>
  </si>
  <si>
    <t xml:space="preserve">Pedagogicko-psychologická poradna Třebíč, Vltavínská 1289 </t>
  </si>
  <si>
    <t>Pedagogicko-psychologická poradna Žďár nad Sázavou, Veselská 35</t>
  </si>
  <si>
    <t>Celkem § 3146</t>
  </si>
  <si>
    <t xml:space="preserve"> § 3147</t>
  </si>
  <si>
    <t>Domov mládeže a Školní jídelna Jihlava, Žižkova 58</t>
  </si>
  <si>
    <t>Domov mládeže a Školní jídelna Pelhřimov, Friedova 1464</t>
  </si>
  <si>
    <t>Celkem § 3147</t>
  </si>
  <si>
    <t>§ 3149</t>
  </si>
  <si>
    <t>Plavecká škola Jihlava, Rošického 6</t>
  </si>
  <si>
    <t>Plavecká škola, krytý bazén Hájek, Mládežnická 2, Třebíč</t>
  </si>
  <si>
    <t>Celkem § 3149</t>
  </si>
  <si>
    <t>§ 3150</t>
  </si>
  <si>
    <t xml:space="preserve">Vyšší odborná škola, Jihlava, Tolstého 16 </t>
  </si>
  <si>
    <t>Celkem § 3150</t>
  </si>
  <si>
    <t>§ 3231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</si>
  <si>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</si>
  <si>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</si>
  <si>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Jihlava, Masarykovo nám. 16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</si>
  <si>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</si>
  <si>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</si>
  <si>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</si>
  <si>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Fr.Drdly, Žďár nad Sázavou, Doležalovo nám.4 </t>
  </si>
  <si>
    <t>Celkem § 3231</t>
  </si>
  <si>
    <t xml:space="preserve"> § 3421</t>
  </si>
  <si>
    <t xml:space="preserve">DDM U Aleje, Havlíčkův Brod, Masarykova 2190 </t>
  </si>
  <si>
    <t xml:space="preserve">Junior - DDM, středisko volného času, Chotěboř, Tyršova 793 </t>
  </si>
  <si>
    <t xml:space="preserve">Centrum - DDM, Ledeč nad Sázavou, Husovo náměstí 242 </t>
  </si>
  <si>
    <t xml:space="preserve">DDM, Světlá nad Sázavou, Jelenova 102 </t>
  </si>
  <si>
    <t>DDM Jihlava, Brněnská 29</t>
  </si>
  <si>
    <t>DDM Hrádek Třebíč, Hrádek 964</t>
  </si>
  <si>
    <t xml:space="preserve">DDM, Bystřice nad Pernštejnem, Masarykovo náměstí 68 </t>
  </si>
  <si>
    <t xml:space="preserve">DDM, Žďár nad Sázavou, Dolní 3 </t>
  </si>
  <si>
    <t>Celkem § 3421</t>
  </si>
  <si>
    <t>§ 4322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</si>
  <si>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</si>
  <si>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</si>
  <si>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</si>
  <si>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</si>
  <si>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>Dětský domov, Budkov 1, Budkov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</si>
  <si>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</si>
  <si>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</si>
  <si>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</si>
  <si>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</si>
  <si>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</si>
  <si>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CELKEM</t>
  </si>
  <si>
    <t>Neuhrazená ztráta po vypořádání</t>
  </si>
  <si>
    <t>z rozpočtu zřizovatele</t>
  </si>
  <si>
    <t>převod ztráty do dalších let</t>
  </si>
  <si>
    <t xml:space="preserve">Gymnázium Otokara Březiny a SOŠ Telč, Hradecká 235 </t>
  </si>
  <si>
    <r>
      <t xml:space="preserve">Odvětví: </t>
    </r>
    <r>
      <rPr>
        <b/>
        <sz val="10"/>
        <rFont val="Arial CE"/>
        <family val="2"/>
      </rPr>
      <t>školství</t>
    </r>
  </si>
  <si>
    <r>
      <t xml:space="preserve">Odvětví: </t>
    </r>
    <r>
      <rPr>
        <b/>
        <sz val="9"/>
        <rFont val="Arial CE"/>
        <family val="2"/>
      </rPr>
      <t>školství</t>
    </r>
  </si>
  <si>
    <t xml:space="preserve">          počet stran: 3</t>
  </si>
  <si>
    <t>Návrh na rozdělení zlepšeného výsledku hospodaření za rok 2006</t>
  </si>
  <si>
    <r>
      <t xml:space="preserve">Návrh na vypořádání zhoršeného výsledku hospodaření za rok 2006 </t>
    </r>
  </si>
  <si>
    <t>Zůstatky fondů před finančním vypořádáním: k 31. 12. 2006</t>
  </si>
  <si>
    <r>
      <t xml:space="preserve">          tabulka č. 1    </t>
    </r>
    <r>
      <rPr>
        <sz val="10"/>
        <rFont val="Arial CE"/>
        <family val="2"/>
      </rPr>
      <t>/v Kč/</t>
    </r>
  </si>
  <si>
    <t>Návrh na řešení ztráty:</t>
  </si>
  <si>
    <r>
      <t xml:space="preserve">                                         tabulka č. 2      </t>
    </r>
    <r>
      <rPr>
        <sz val="9"/>
        <rFont val="Arial CE"/>
        <family val="2"/>
      </rPr>
      <t>/v Kč/</t>
    </r>
  </si>
  <si>
    <t>ze zůstatku rezervního fondu</t>
  </si>
  <si>
    <t xml:space="preserve">          RK-13-2007-24,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</si>
</sst>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9"/>
      <color indexed="14"/>
      <name val="Arial CE"/>
      <family val="2"/>
    </font>
    <font>
      <b/>
      <sz val="9"/>
      <color indexed="14"/>
      <name val="Arial CE"/>
      <family val="2"/>
    </font>
    <font>
      <b/>
      <sz val="9"/>
      <color indexed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u val="single"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2" xfId="0" applyNumberFormat="1" applyFont="1" applyBorder="1" applyAlignment="1" applyProtection="1">
      <alignment horizontal="center"/>
      <protection locked="0"/>
    </xf>
    <xf numFmtId="4" fontId="4" fillId="0" borderId="3" xfId="0" applyNumberFormat="1" applyFont="1" applyBorder="1" applyAlignment="1" applyProtection="1">
      <alignment horizontal="center"/>
      <protection locked="0"/>
    </xf>
    <xf numFmtId="4" fontId="4" fillId="0" borderId="4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6" xfId="0" applyNumberFormat="1" applyFont="1" applyBorder="1" applyAlignment="1" applyProtection="1">
      <alignment horizontal="center"/>
      <protection locked="0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8" xfId="0" applyNumberFormat="1" applyFont="1" applyBorder="1" applyAlignment="1" applyProtection="1">
      <alignment horizontal="center"/>
      <protection locked="0"/>
    </xf>
    <xf numFmtId="4" fontId="3" fillId="0" borderId="9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4" fontId="3" fillId="0" borderId="13" xfId="0" applyNumberFormat="1" applyFont="1" applyBorder="1" applyAlignment="1" applyProtection="1">
      <alignment horizontal="right"/>
      <protection locked="0"/>
    </xf>
    <xf numFmtId="4" fontId="4" fillId="0" borderId="16" xfId="0" applyNumberFormat="1" applyFont="1" applyBorder="1" applyAlignment="1" applyProtection="1">
      <alignment horizontal="right"/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4" fontId="4" fillId="0" borderId="18" xfId="0" applyNumberFormat="1" applyFont="1" applyBorder="1" applyAlignment="1" applyProtection="1">
      <alignment horizontal="right"/>
      <protection locked="0"/>
    </xf>
    <xf numFmtId="4" fontId="4" fillId="0" borderId="19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center"/>
      <protection locked="0"/>
    </xf>
    <xf numFmtId="4" fontId="3" fillId="0" borderId="9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18" xfId="0" applyNumberFormat="1" applyFont="1" applyBorder="1" applyAlignment="1" applyProtection="1">
      <alignment/>
      <protection locked="0"/>
    </xf>
    <xf numFmtId="0" fontId="3" fillId="0" borderId="8" xfId="0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2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4" fontId="3" fillId="0" borderId="8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" fontId="3" fillId="0" borderId="20" xfId="0" applyNumberFormat="1" applyFont="1" applyBorder="1" applyAlignment="1" applyProtection="1">
      <alignment/>
      <protection/>
    </xf>
    <xf numFmtId="4" fontId="3" fillId="0" borderId="21" xfId="0" applyNumberFormat="1" applyFont="1" applyBorder="1" applyAlignment="1" applyProtection="1">
      <alignment/>
      <protection locked="0"/>
    </xf>
    <xf numFmtId="4" fontId="3" fillId="0" borderId="22" xfId="0" applyNumberFormat="1" applyFont="1" applyBorder="1" applyAlignment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18" xfId="0" applyNumberFormat="1" applyFont="1" applyBorder="1" applyAlignment="1" applyProtection="1">
      <alignment/>
      <protection locked="0"/>
    </xf>
    <xf numFmtId="4" fontId="4" fillId="0" borderId="19" xfId="0" applyNumberFormat="1" applyFont="1" applyBorder="1" applyAlignment="1" applyProtection="1">
      <alignment/>
      <protection locked="0"/>
    </xf>
    <xf numFmtId="4" fontId="4" fillId="0" borderId="24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/>
      <protection locked="0"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6" xfId="0" applyFont="1" applyFill="1" applyBorder="1" applyAlignment="1">
      <alignment horizontal="center"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4" fontId="5" fillId="0" borderId="13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4" fontId="3" fillId="0" borderId="13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4" fontId="3" fillId="0" borderId="9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3" fillId="0" borderId="25" xfId="0" applyFont="1" applyFill="1" applyBorder="1" applyAlignment="1">
      <alignment wrapText="1"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6" xfId="0" applyNumberFormat="1" applyFont="1" applyBorder="1" applyAlignment="1" applyProtection="1">
      <alignment/>
      <protection locked="0"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>
      <alignment wrapText="1"/>
    </xf>
    <xf numFmtId="4" fontId="5" fillId="0" borderId="26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 horizontal="right"/>
      <protection/>
    </xf>
    <xf numFmtId="4" fontId="3" fillId="0" borderId="8" xfId="0" applyNumberFormat="1" applyFont="1" applyBorder="1" applyAlignment="1" applyProtection="1">
      <alignment horizontal="right"/>
      <protection/>
    </xf>
    <xf numFmtId="4" fontId="3" fillId="0" borderId="9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/>
    </xf>
    <xf numFmtId="4" fontId="3" fillId="0" borderId="26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Border="1" applyAlignment="1" applyProtection="1">
      <alignment horizontal="right"/>
      <protection locked="0"/>
    </xf>
    <xf numFmtId="4" fontId="3" fillId="0" borderId="28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0" xfId="0" applyNumberFormat="1" applyFont="1" applyAlignment="1" applyProtection="1">
      <alignment/>
      <protection locked="0"/>
    </xf>
    <xf numFmtId="4" fontId="3" fillId="0" borderId="8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2" borderId="16" xfId="0" applyNumberFormat="1" applyFont="1" applyFill="1" applyBorder="1" applyAlignment="1" applyProtection="1">
      <alignment horizontal="right"/>
      <protection locked="0"/>
    </xf>
    <xf numFmtId="4" fontId="4" fillId="2" borderId="17" xfId="0" applyNumberFormat="1" applyFont="1" applyFill="1" applyBorder="1" applyAlignment="1" applyProtection="1">
      <alignment horizontal="right"/>
      <protection locked="0"/>
    </xf>
    <xf numFmtId="4" fontId="4" fillId="2" borderId="18" xfId="0" applyNumberFormat="1" applyFont="1" applyFill="1" applyBorder="1" applyAlignment="1" applyProtection="1">
      <alignment horizontal="right"/>
      <protection locked="0"/>
    </xf>
    <xf numFmtId="4" fontId="4" fillId="2" borderId="19" xfId="0" applyNumberFormat="1" applyFont="1" applyFill="1" applyBorder="1" applyAlignment="1" applyProtection="1">
      <alignment horizontal="right"/>
      <protection locked="0"/>
    </xf>
    <xf numFmtId="4" fontId="8" fillId="2" borderId="17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4" fillId="0" borderId="29" xfId="0" applyNumberFormat="1" applyFont="1" applyBorder="1" applyAlignment="1" applyProtection="1">
      <alignment horizontal="center"/>
      <protection locked="0"/>
    </xf>
    <xf numFmtId="4" fontId="4" fillId="0" borderId="30" xfId="0" applyNumberFormat="1" applyFont="1" applyBorder="1" applyAlignment="1" applyProtection="1">
      <alignment horizontal="center"/>
      <protection locked="0"/>
    </xf>
    <xf numFmtId="4" fontId="4" fillId="0" borderId="31" xfId="0" applyNumberFormat="1" applyFont="1" applyBorder="1" applyAlignment="1" applyProtection="1">
      <alignment horizontal="center"/>
      <protection locked="0"/>
    </xf>
    <xf numFmtId="4" fontId="4" fillId="0" borderId="32" xfId="0" applyNumberFormat="1" applyFont="1" applyBorder="1" applyAlignment="1" applyProtection="1">
      <alignment horizontal="center"/>
      <protection locked="0"/>
    </xf>
    <xf numFmtId="4" fontId="4" fillId="0" borderId="22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4" fontId="4" fillId="0" borderId="33" xfId="0" applyNumberFormat="1" applyFont="1" applyBorder="1" applyAlignment="1" applyProtection="1">
      <alignment horizontal="center"/>
      <protection locked="0"/>
    </xf>
    <xf numFmtId="4" fontId="4" fillId="0" borderId="34" xfId="0" applyNumberFormat="1" applyFont="1" applyBorder="1" applyAlignment="1" applyProtection="1">
      <alignment horizontal="center"/>
      <protection locked="0"/>
    </xf>
    <xf numFmtId="3" fontId="4" fillId="0" borderId="8" xfId="0" applyNumberFormat="1" applyFont="1" applyBorder="1" applyAlignment="1" applyProtection="1">
      <alignment horizontal="center"/>
      <protection/>
    </xf>
    <xf numFmtId="3" fontId="3" fillId="0" borderId="9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right"/>
      <protection locked="0"/>
    </xf>
    <xf numFmtId="4" fontId="4" fillId="3" borderId="12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8" fillId="2" borderId="16" xfId="0" applyNumberFormat="1" applyFont="1" applyFill="1" applyBorder="1" applyAlignment="1" applyProtection="1">
      <alignment/>
      <protection locked="0"/>
    </xf>
    <xf numFmtId="4" fontId="4" fillId="2" borderId="17" xfId="0" applyNumberFormat="1" applyFont="1" applyFill="1" applyBorder="1" applyAlignment="1" applyProtection="1">
      <alignment/>
      <protection locked="0"/>
    </xf>
    <xf numFmtId="4" fontId="4" fillId="2" borderId="18" xfId="0" applyNumberFormat="1" applyFont="1" applyFill="1" applyBorder="1" applyAlignment="1" applyProtection="1">
      <alignment/>
      <protection locked="0"/>
    </xf>
    <xf numFmtId="4" fontId="4" fillId="2" borderId="36" xfId="0" applyNumberFormat="1" applyFont="1" applyFill="1" applyBorder="1" applyAlignment="1" applyProtection="1">
      <alignment/>
      <protection locked="0"/>
    </xf>
    <xf numFmtId="4" fontId="4" fillId="2" borderId="19" xfId="0" applyNumberFormat="1" applyFont="1" applyFill="1" applyBorder="1" applyAlignment="1" applyProtection="1">
      <alignment/>
      <protection locked="0"/>
    </xf>
    <xf numFmtId="4" fontId="4" fillId="2" borderId="37" xfId="0" applyNumberFormat="1" applyFont="1" applyFill="1" applyBorder="1" applyAlignment="1" applyProtection="1">
      <alignment horizontal="right"/>
      <protection locked="0"/>
    </xf>
    <xf numFmtId="4" fontId="4" fillId="2" borderId="1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left" wrapText="1"/>
    </xf>
    <xf numFmtId="4" fontId="9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4" fontId="4" fillId="0" borderId="38" xfId="0" applyNumberFormat="1" applyFont="1" applyBorder="1" applyAlignment="1" applyProtection="1">
      <alignment/>
      <protection/>
    </xf>
    <xf numFmtId="4" fontId="4" fillId="0" borderId="39" xfId="0" applyNumberFormat="1" applyFont="1" applyBorder="1" applyAlignment="1" applyProtection="1">
      <alignment/>
      <protection/>
    </xf>
    <xf numFmtId="4" fontId="4" fillId="0" borderId="40" xfId="0" applyNumberFormat="1" applyFont="1" applyBorder="1" applyAlignment="1" applyProtection="1">
      <alignment/>
      <protection/>
    </xf>
    <xf numFmtId="4" fontId="4" fillId="0" borderId="41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/>
    </xf>
    <xf numFmtId="4" fontId="8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9" xfId="0" applyNumberFormat="1" applyFont="1" applyBorder="1" applyAlignment="1" applyProtection="1">
      <alignment horizontal="center"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4" fontId="4" fillId="2" borderId="18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4" fillId="0" borderId="42" xfId="0" applyFont="1" applyFill="1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49" fontId="4" fillId="0" borderId="38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42" xfId="0" applyFont="1" applyFill="1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4" fillId="0" borderId="44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8" fillId="0" borderId="17" xfId="0" applyNumberFormat="1" applyFont="1" applyBorder="1" applyAlignment="1" applyProtection="1">
      <alignment horizontal="right"/>
      <protection/>
    </xf>
    <xf numFmtId="4" fontId="4" fillId="0" borderId="44" xfId="0" applyNumberFormat="1" applyFont="1" applyBorder="1" applyAlignment="1">
      <alignment/>
    </xf>
    <xf numFmtId="1" fontId="4" fillId="0" borderId="45" xfId="0" applyNumberFormat="1" applyFont="1" applyBorder="1" applyAlignment="1" applyProtection="1">
      <alignment horizontal="center"/>
      <protection locked="0"/>
    </xf>
    <xf numFmtId="1" fontId="4" fillId="0" borderId="46" xfId="0" applyNumberFormat="1" applyFont="1" applyBorder="1" applyAlignment="1" applyProtection="1">
      <alignment horizontal="center"/>
      <protection locked="0"/>
    </xf>
    <xf numFmtId="4" fontId="4" fillId="0" borderId="42" xfId="0" applyNumberFormat="1" applyFont="1" applyBorder="1" applyAlignment="1" applyProtection="1">
      <alignment horizontal="center" wrapText="1"/>
      <protection locked="0"/>
    </xf>
    <xf numFmtId="4" fontId="0" fillId="0" borderId="43" xfId="0" applyNumberFormat="1" applyBorder="1" applyAlignment="1">
      <alignment horizontal="center" wrapText="1"/>
    </xf>
    <xf numFmtId="3" fontId="4" fillId="0" borderId="31" xfId="0" applyNumberFormat="1" applyFont="1" applyBorder="1" applyAlignment="1" applyProtection="1">
      <alignment horizontal="center"/>
      <protection locked="0"/>
    </xf>
    <xf numFmtId="3" fontId="4" fillId="0" borderId="30" xfId="0" applyNumberFormat="1" applyFont="1" applyBorder="1" applyAlignment="1" applyProtection="1">
      <alignment horizontal="center"/>
      <protection locked="0"/>
    </xf>
    <xf numFmtId="3" fontId="4" fillId="0" borderId="45" xfId="0" applyNumberFormat="1" applyFont="1" applyBorder="1" applyAlignment="1" applyProtection="1">
      <alignment horizontal="center"/>
      <protection locked="0"/>
    </xf>
    <xf numFmtId="3" fontId="4" fillId="0" borderId="46" xfId="0" applyNumberFormat="1" applyFont="1" applyBorder="1" applyAlignment="1" applyProtection="1">
      <alignment horizontal="center"/>
      <protection locked="0"/>
    </xf>
    <xf numFmtId="4" fontId="4" fillId="0" borderId="47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/>
      <protection locked="0"/>
    </xf>
    <xf numFmtId="0" fontId="0" fillId="0" borderId="48" xfId="0" applyBorder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4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" fontId="4" fillId="0" borderId="49" xfId="0" applyNumberFormat="1" applyFont="1" applyBorder="1" applyAlignment="1" applyProtection="1">
      <alignment horizontal="center"/>
      <protection locked="0"/>
    </xf>
    <xf numFmtId="4" fontId="4" fillId="0" borderId="50" xfId="0" applyNumberFormat="1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1" fontId="4" fillId="0" borderId="42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 applyProtection="1">
      <alignment horizontal="center" wrapText="1"/>
      <protection locked="0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 applyProtection="1">
      <alignment horizontal="center" wrapText="1"/>
      <protection locked="0"/>
    </xf>
    <xf numFmtId="0" fontId="0" fillId="0" borderId="39" xfId="0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 topLeftCell="D1">
      <selection activeCell="G3" sqref="G3"/>
    </sheetView>
  </sheetViews>
  <sheetFormatPr defaultColWidth="9.00390625" defaultRowHeight="12.75"/>
  <cols>
    <col min="1" max="1" width="56.375" style="191" customWidth="1"/>
    <col min="2" max="2" width="12.75390625" style="134" customWidth="1"/>
    <col min="3" max="3" width="11.375" style="134" customWidth="1"/>
    <col min="4" max="4" width="12.625" style="134" customWidth="1"/>
    <col min="5" max="5" width="12.375" style="134" customWidth="1"/>
    <col min="6" max="6" width="13.375" style="134" customWidth="1"/>
    <col min="7" max="7" width="13.25390625" style="134" customWidth="1"/>
    <col min="8" max="8" width="12.00390625" style="134" customWidth="1"/>
    <col min="9" max="9" width="11.875" style="134" customWidth="1"/>
    <col min="10" max="10" width="11.25390625" style="134" customWidth="1"/>
    <col min="11" max="11" width="11.875" style="134" customWidth="1"/>
    <col min="12" max="12" width="12.125" style="134" customWidth="1"/>
    <col min="13" max="13" width="12.25390625" style="134" customWidth="1"/>
    <col min="14" max="14" width="12.00390625" style="134" customWidth="1"/>
    <col min="15" max="16384" width="9.125" style="45" customWidth="1"/>
  </cols>
  <sheetData>
    <row r="1" spans="13:14" ht="12.75">
      <c r="M1" s="232" t="s">
        <v>153</v>
      </c>
      <c r="N1" s="233"/>
    </row>
    <row r="2" spans="1:14" s="168" customFormat="1" ht="15">
      <c r="A2" s="230" t="s">
        <v>146</v>
      </c>
      <c r="B2" s="231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234" t="s">
        <v>145</v>
      </c>
      <c r="N2" s="234"/>
    </row>
    <row r="3" spans="1:14" s="1" customFormat="1" ht="18">
      <c r="A3" s="192"/>
      <c r="M3" s="182"/>
      <c r="N3" s="182"/>
    </row>
    <row r="4" spans="1:14" s="1" customFormat="1" ht="18.75" thickBot="1">
      <c r="A4" s="166" t="s">
        <v>143</v>
      </c>
      <c r="B4" s="2"/>
      <c r="C4" s="2"/>
      <c r="D4" s="169"/>
      <c r="E4" s="2"/>
      <c r="F4" s="2"/>
      <c r="G4" s="2"/>
      <c r="H4" s="2"/>
      <c r="I4" s="2"/>
      <c r="J4" s="2"/>
      <c r="K4" s="3"/>
      <c r="L4" s="3"/>
      <c r="M4" s="235" t="s">
        <v>149</v>
      </c>
      <c r="N4" s="236"/>
    </row>
    <row r="5" spans="1:14" s="4" customFormat="1" ht="12" customHeight="1">
      <c r="A5" s="193"/>
      <c r="B5" s="220" t="s">
        <v>0</v>
      </c>
      <c r="C5" s="222" t="s">
        <v>1</v>
      </c>
      <c r="D5" s="223"/>
      <c r="E5" s="218" t="s">
        <v>148</v>
      </c>
      <c r="F5" s="218"/>
      <c r="G5" s="218"/>
      <c r="H5" s="219"/>
      <c r="I5" s="224" t="s">
        <v>2</v>
      </c>
      <c r="J5" s="225"/>
      <c r="K5" s="218" t="s">
        <v>3</v>
      </c>
      <c r="L5" s="218"/>
      <c r="M5" s="218"/>
      <c r="N5" s="219"/>
    </row>
    <row r="6" spans="1:14" s="4" customFormat="1" ht="12.75" customHeight="1">
      <c r="A6" s="194" t="s">
        <v>4</v>
      </c>
      <c r="B6" s="221"/>
      <c r="C6" s="226" t="s">
        <v>5</v>
      </c>
      <c r="D6" s="228" t="s">
        <v>6</v>
      </c>
      <c r="E6" s="5" t="s">
        <v>7</v>
      </c>
      <c r="F6" s="6" t="s">
        <v>8</v>
      </c>
      <c r="G6" s="7" t="s">
        <v>9</v>
      </c>
      <c r="H6" s="8" t="s">
        <v>10</v>
      </c>
      <c r="I6" s="6" t="s">
        <v>8</v>
      </c>
      <c r="J6" s="8" t="s">
        <v>11</v>
      </c>
      <c r="K6" s="5" t="s">
        <v>7</v>
      </c>
      <c r="L6" s="6" t="s">
        <v>8</v>
      </c>
      <c r="M6" s="7" t="s">
        <v>9</v>
      </c>
      <c r="N6" s="8" t="s">
        <v>10</v>
      </c>
    </row>
    <row r="7" spans="1:14" s="4" customFormat="1" ht="12.75" thickBot="1">
      <c r="A7" s="195"/>
      <c r="B7" s="221"/>
      <c r="C7" s="227"/>
      <c r="D7" s="229"/>
      <c r="E7" s="9" t="s">
        <v>12</v>
      </c>
      <c r="F7" s="10" t="s">
        <v>11</v>
      </c>
      <c r="G7" s="11" t="s">
        <v>8</v>
      </c>
      <c r="H7" s="12"/>
      <c r="I7" s="10" t="s">
        <v>12</v>
      </c>
      <c r="J7" s="12" t="s">
        <v>8</v>
      </c>
      <c r="K7" s="9" t="s">
        <v>12</v>
      </c>
      <c r="L7" s="10" t="s">
        <v>11</v>
      </c>
      <c r="M7" s="11" t="s">
        <v>8</v>
      </c>
      <c r="N7" s="12"/>
    </row>
    <row r="8" spans="1:14" s="4" customFormat="1" ht="12">
      <c r="A8" s="196" t="s">
        <v>13</v>
      </c>
      <c r="B8" s="13"/>
      <c r="C8" s="14"/>
      <c r="D8" s="15"/>
      <c r="E8" s="16"/>
      <c r="F8" s="16"/>
      <c r="G8" s="16"/>
      <c r="H8" s="17"/>
      <c r="I8" s="16"/>
      <c r="J8" s="18"/>
      <c r="K8" s="19"/>
      <c r="L8" s="16"/>
      <c r="M8" s="16"/>
      <c r="N8" s="18"/>
    </row>
    <row r="9" spans="1:14" s="4" customFormat="1" ht="12">
      <c r="A9" s="20" t="s">
        <v>14</v>
      </c>
      <c r="B9" s="21">
        <v>0</v>
      </c>
      <c r="C9" s="22">
        <v>0</v>
      </c>
      <c r="D9" s="23">
        <v>0</v>
      </c>
      <c r="E9" s="24">
        <v>13800</v>
      </c>
      <c r="F9" s="24">
        <v>38691.96</v>
      </c>
      <c r="G9" s="24">
        <v>31740</v>
      </c>
      <c r="H9" s="25">
        <v>34944.5</v>
      </c>
      <c r="I9" s="24">
        <v>0</v>
      </c>
      <c r="J9" s="25">
        <v>0</v>
      </c>
      <c r="K9" s="26">
        <v>13800</v>
      </c>
      <c r="L9" s="24">
        <v>38691.96</v>
      </c>
      <c r="M9" s="24">
        <v>31740</v>
      </c>
      <c r="N9" s="25">
        <v>34944.5</v>
      </c>
    </row>
    <row r="10" spans="1:14" s="4" customFormat="1" ht="13.5" customHeight="1">
      <c r="A10" s="20" t="s">
        <v>15</v>
      </c>
      <c r="B10" s="21">
        <v>0</v>
      </c>
      <c r="C10" s="22">
        <v>0</v>
      </c>
      <c r="D10" s="23">
        <v>0</v>
      </c>
      <c r="E10" s="24">
        <v>0</v>
      </c>
      <c r="F10" s="24">
        <v>139788.15</v>
      </c>
      <c r="G10" s="24">
        <v>72721</v>
      </c>
      <c r="H10" s="25">
        <v>35161.22</v>
      </c>
      <c r="I10" s="24">
        <v>0</v>
      </c>
      <c r="J10" s="25">
        <v>0</v>
      </c>
      <c r="K10" s="26">
        <v>0</v>
      </c>
      <c r="L10" s="24">
        <v>139788.15</v>
      </c>
      <c r="M10" s="24">
        <v>72721</v>
      </c>
      <c r="N10" s="25">
        <v>35161.22</v>
      </c>
    </row>
    <row r="11" spans="1:14" s="4" customFormat="1" ht="12">
      <c r="A11" s="20" t="s">
        <v>16</v>
      </c>
      <c r="B11" s="21">
        <v>0.41</v>
      </c>
      <c r="C11" s="22">
        <v>0.41</v>
      </c>
      <c r="D11" s="23">
        <v>0</v>
      </c>
      <c r="E11" s="24">
        <v>0</v>
      </c>
      <c r="F11" s="24">
        <v>2522.19</v>
      </c>
      <c r="G11" s="24">
        <v>70191.5</v>
      </c>
      <c r="H11" s="25">
        <v>90590.9</v>
      </c>
      <c r="I11" s="24">
        <v>0</v>
      </c>
      <c r="J11" s="25">
        <v>0.41</v>
      </c>
      <c r="K11" s="26">
        <v>0</v>
      </c>
      <c r="L11" s="24">
        <v>2522.6</v>
      </c>
      <c r="M11" s="24">
        <v>70191.5</v>
      </c>
      <c r="N11" s="25">
        <v>90590.9</v>
      </c>
    </row>
    <row r="12" spans="1:14" s="4" customFormat="1" ht="12">
      <c r="A12" s="20" t="s">
        <v>17</v>
      </c>
      <c r="B12" s="21">
        <v>221.6</v>
      </c>
      <c r="C12" s="22">
        <v>221.6</v>
      </c>
      <c r="D12" s="23">
        <v>0</v>
      </c>
      <c r="E12" s="24">
        <v>0</v>
      </c>
      <c r="F12" s="24">
        <v>629.25</v>
      </c>
      <c r="G12" s="24">
        <v>14778.5</v>
      </c>
      <c r="H12" s="25">
        <v>102019.68</v>
      </c>
      <c r="I12" s="24">
        <v>0</v>
      </c>
      <c r="J12" s="25">
        <v>221.6</v>
      </c>
      <c r="K12" s="26">
        <v>0</v>
      </c>
      <c r="L12" s="24">
        <v>850.85</v>
      </c>
      <c r="M12" s="24">
        <v>14778.5</v>
      </c>
      <c r="N12" s="25">
        <v>102019.68</v>
      </c>
    </row>
    <row r="13" spans="1:14" s="4" customFormat="1" ht="12">
      <c r="A13" s="20" t="s">
        <v>18</v>
      </c>
      <c r="B13" s="21">
        <v>0</v>
      </c>
      <c r="C13" s="22">
        <v>0</v>
      </c>
      <c r="D13" s="23">
        <v>0</v>
      </c>
      <c r="E13" s="24">
        <v>0</v>
      </c>
      <c r="F13" s="24">
        <v>33670.89</v>
      </c>
      <c r="G13" s="24">
        <v>0</v>
      </c>
      <c r="H13" s="25">
        <v>61817.63</v>
      </c>
      <c r="I13" s="24">
        <v>0</v>
      </c>
      <c r="J13" s="25">
        <v>0</v>
      </c>
      <c r="K13" s="26">
        <v>0</v>
      </c>
      <c r="L13" s="24">
        <v>33670.89</v>
      </c>
      <c r="M13" s="24">
        <v>0</v>
      </c>
      <c r="N13" s="25">
        <v>61817.63</v>
      </c>
    </row>
    <row r="14" spans="1:14" s="4" customFormat="1" ht="12">
      <c r="A14" s="20" t="s">
        <v>19</v>
      </c>
      <c r="B14" s="21">
        <v>0</v>
      </c>
      <c r="C14" s="22">
        <v>0</v>
      </c>
      <c r="D14" s="23">
        <v>0</v>
      </c>
      <c r="E14" s="24">
        <v>0</v>
      </c>
      <c r="F14" s="24">
        <v>16183.16</v>
      </c>
      <c r="G14" s="24">
        <v>0</v>
      </c>
      <c r="H14" s="25">
        <v>27692.99</v>
      </c>
      <c r="I14" s="24">
        <v>0</v>
      </c>
      <c r="J14" s="25">
        <v>0</v>
      </c>
      <c r="K14" s="26">
        <v>0</v>
      </c>
      <c r="L14" s="24">
        <v>16183.16</v>
      </c>
      <c r="M14" s="24">
        <v>0</v>
      </c>
      <c r="N14" s="25">
        <v>27692.99</v>
      </c>
    </row>
    <row r="15" spans="1:14" s="4" customFormat="1" ht="12">
      <c r="A15" s="20" t="s">
        <v>20</v>
      </c>
      <c r="B15" s="21">
        <v>0</v>
      </c>
      <c r="C15" s="22">
        <v>0</v>
      </c>
      <c r="D15" s="23">
        <v>0</v>
      </c>
      <c r="E15" s="24">
        <v>33123</v>
      </c>
      <c r="F15" s="24">
        <v>31319.47</v>
      </c>
      <c r="G15" s="24">
        <v>0</v>
      </c>
      <c r="H15" s="25">
        <v>35032.88</v>
      </c>
      <c r="I15" s="24">
        <v>0</v>
      </c>
      <c r="J15" s="25">
        <v>0</v>
      </c>
      <c r="K15" s="26">
        <v>33123</v>
      </c>
      <c r="L15" s="24">
        <v>31319.47</v>
      </c>
      <c r="M15" s="24">
        <v>0</v>
      </c>
      <c r="N15" s="25">
        <v>35032.88</v>
      </c>
    </row>
    <row r="16" spans="1:14" s="4" customFormat="1" ht="12.75" customHeight="1">
      <c r="A16" s="20" t="s">
        <v>21</v>
      </c>
      <c r="B16" s="21">
        <v>1.74</v>
      </c>
      <c r="C16" s="22">
        <v>1.74</v>
      </c>
      <c r="D16" s="23">
        <v>0</v>
      </c>
      <c r="E16" s="24">
        <v>0</v>
      </c>
      <c r="F16" s="24">
        <v>1190.17</v>
      </c>
      <c r="G16" s="24">
        <v>12375</v>
      </c>
      <c r="H16" s="25">
        <v>58435.32</v>
      </c>
      <c r="I16" s="24">
        <v>0</v>
      </c>
      <c r="J16" s="25">
        <v>1.74</v>
      </c>
      <c r="K16" s="26">
        <v>0</v>
      </c>
      <c r="L16" s="24">
        <v>1191.91</v>
      </c>
      <c r="M16" s="24">
        <v>12375</v>
      </c>
      <c r="N16" s="25">
        <v>58435.32</v>
      </c>
    </row>
    <row r="17" spans="1:14" s="4" customFormat="1" ht="12">
      <c r="A17" s="20" t="s">
        <v>22</v>
      </c>
      <c r="B17" s="21">
        <v>456.7</v>
      </c>
      <c r="C17" s="22">
        <v>456.7</v>
      </c>
      <c r="D17" s="23">
        <v>0</v>
      </c>
      <c r="E17" s="24">
        <v>0</v>
      </c>
      <c r="F17" s="24">
        <v>53180.66</v>
      </c>
      <c r="G17" s="24">
        <v>13255.1</v>
      </c>
      <c r="H17" s="25">
        <v>74369.59</v>
      </c>
      <c r="I17" s="24">
        <v>0</v>
      </c>
      <c r="J17" s="25">
        <v>456.7</v>
      </c>
      <c r="K17" s="26">
        <v>0</v>
      </c>
      <c r="L17" s="24">
        <v>53637.36</v>
      </c>
      <c r="M17" s="24">
        <v>13255.1</v>
      </c>
      <c r="N17" s="25">
        <v>74369.59</v>
      </c>
    </row>
    <row r="18" spans="1:14" s="4" customFormat="1" ht="12">
      <c r="A18" s="20" t="s">
        <v>23</v>
      </c>
      <c r="B18" s="21">
        <v>14538.07</v>
      </c>
      <c r="C18" s="22">
        <v>9876.9</v>
      </c>
      <c r="D18" s="23">
        <v>4661.17</v>
      </c>
      <c r="E18" s="24">
        <v>1000</v>
      </c>
      <c r="F18" s="24">
        <v>40000</v>
      </c>
      <c r="G18" s="24">
        <v>110561.6</v>
      </c>
      <c r="H18" s="25">
        <v>2072.21</v>
      </c>
      <c r="I18" s="24">
        <v>4305</v>
      </c>
      <c r="J18" s="25">
        <v>10233.07</v>
      </c>
      <c r="K18" s="26">
        <v>5305</v>
      </c>
      <c r="L18" s="24">
        <v>50233.07</v>
      </c>
      <c r="M18" s="24">
        <v>110561.6</v>
      </c>
      <c r="N18" s="25">
        <v>2072.21</v>
      </c>
    </row>
    <row r="19" spans="1:14" s="4" customFormat="1" ht="12">
      <c r="A19" s="20" t="s">
        <v>24</v>
      </c>
      <c r="B19" s="21">
        <v>28765.48</v>
      </c>
      <c r="C19" s="22">
        <v>28765.48</v>
      </c>
      <c r="D19" s="23">
        <v>0</v>
      </c>
      <c r="E19" s="24">
        <v>0</v>
      </c>
      <c r="F19" s="24">
        <v>10328.45</v>
      </c>
      <c r="G19" s="24">
        <v>8455.3</v>
      </c>
      <c r="H19" s="25">
        <v>11081.82</v>
      </c>
      <c r="I19" s="24">
        <v>6000</v>
      </c>
      <c r="J19" s="25">
        <v>22765.48</v>
      </c>
      <c r="K19" s="26">
        <v>6000</v>
      </c>
      <c r="L19" s="24">
        <v>33093.93</v>
      </c>
      <c r="M19" s="24">
        <v>8455.3</v>
      </c>
      <c r="N19" s="25">
        <v>11081.82</v>
      </c>
    </row>
    <row r="20" spans="1:14" s="4" customFormat="1" ht="12">
      <c r="A20" s="20" t="s">
        <v>25</v>
      </c>
      <c r="B20" s="21">
        <v>63647.8</v>
      </c>
      <c r="C20" s="22">
        <v>63647.8</v>
      </c>
      <c r="D20" s="23">
        <v>0</v>
      </c>
      <c r="E20" s="24">
        <v>22980</v>
      </c>
      <c r="F20" s="24">
        <v>167713.45</v>
      </c>
      <c r="G20" s="24">
        <v>23274</v>
      </c>
      <c r="H20" s="25">
        <v>27633.59</v>
      </c>
      <c r="I20" s="24">
        <v>12000</v>
      </c>
      <c r="J20" s="25">
        <v>51647.8</v>
      </c>
      <c r="K20" s="26">
        <v>34980</v>
      </c>
      <c r="L20" s="24">
        <v>219361.25</v>
      </c>
      <c r="M20" s="24">
        <v>23274</v>
      </c>
      <c r="N20" s="25">
        <v>27633.59</v>
      </c>
    </row>
    <row r="21" spans="1:14" s="4" customFormat="1" ht="12">
      <c r="A21" s="20" t="s">
        <v>26</v>
      </c>
      <c r="B21" s="21">
        <v>2565.66</v>
      </c>
      <c r="C21" s="22">
        <v>2565.66</v>
      </c>
      <c r="D21" s="23">
        <v>0</v>
      </c>
      <c r="E21" s="24">
        <v>5930</v>
      </c>
      <c r="F21" s="24">
        <v>0</v>
      </c>
      <c r="G21" s="24">
        <v>263403.6</v>
      </c>
      <c r="H21" s="25">
        <v>21100.9</v>
      </c>
      <c r="I21" s="24">
        <v>70</v>
      </c>
      <c r="J21" s="25">
        <v>2495.66</v>
      </c>
      <c r="K21" s="26">
        <v>6000</v>
      </c>
      <c r="L21" s="24">
        <v>2495.66</v>
      </c>
      <c r="M21" s="24">
        <v>263403.6</v>
      </c>
      <c r="N21" s="25">
        <v>21100.9</v>
      </c>
    </row>
    <row r="22" spans="1:14" s="4" customFormat="1" ht="12">
      <c r="A22" s="20" t="s">
        <v>27</v>
      </c>
      <c r="B22" s="21">
        <v>0</v>
      </c>
      <c r="C22" s="22">
        <v>0</v>
      </c>
      <c r="D22" s="23">
        <v>0</v>
      </c>
      <c r="E22" s="24">
        <v>0</v>
      </c>
      <c r="F22" s="24">
        <v>16772.68</v>
      </c>
      <c r="G22" s="24">
        <v>0</v>
      </c>
      <c r="H22" s="25">
        <v>2770.6</v>
      </c>
      <c r="I22" s="24">
        <v>0</v>
      </c>
      <c r="J22" s="25">
        <v>0</v>
      </c>
      <c r="K22" s="26">
        <v>0</v>
      </c>
      <c r="L22" s="24">
        <v>16772.68</v>
      </c>
      <c r="M22" s="24">
        <v>0</v>
      </c>
      <c r="N22" s="25">
        <v>2770.6</v>
      </c>
    </row>
    <row r="23" spans="1:14" s="4" customFormat="1" ht="12">
      <c r="A23" s="20" t="s">
        <v>28</v>
      </c>
      <c r="B23" s="21">
        <v>6101.96</v>
      </c>
      <c r="C23" s="22">
        <v>6101.96</v>
      </c>
      <c r="D23" s="23">
        <v>0</v>
      </c>
      <c r="E23" s="24">
        <v>2627</v>
      </c>
      <c r="F23" s="24">
        <v>8818.95</v>
      </c>
      <c r="G23" s="24">
        <v>30118.6</v>
      </c>
      <c r="H23" s="25">
        <v>17146.6</v>
      </c>
      <c r="I23" s="24">
        <v>1220</v>
      </c>
      <c r="J23" s="25">
        <v>4881.96</v>
      </c>
      <c r="K23" s="26">
        <v>3847</v>
      </c>
      <c r="L23" s="24">
        <v>13700.91</v>
      </c>
      <c r="M23" s="24">
        <v>30118.6</v>
      </c>
      <c r="N23" s="25">
        <v>17146.6</v>
      </c>
    </row>
    <row r="24" spans="1:14" s="4" customFormat="1" ht="12">
      <c r="A24" s="20" t="s">
        <v>29</v>
      </c>
      <c r="B24" s="21">
        <v>54068.41</v>
      </c>
      <c r="C24" s="22">
        <v>51951.77</v>
      </c>
      <c r="D24" s="23">
        <v>2116.64</v>
      </c>
      <c r="E24" s="24">
        <v>11000</v>
      </c>
      <c r="F24" s="24">
        <v>26290.85</v>
      </c>
      <c r="G24" s="24">
        <v>24529.8</v>
      </c>
      <c r="H24" s="25">
        <v>50224.1</v>
      </c>
      <c r="I24" s="24">
        <v>2000</v>
      </c>
      <c r="J24" s="25">
        <v>52068.41</v>
      </c>
      <c r="K24" s="26">
        <v>13000</v>
      </c>
      <c r="L24" s="24">
        <v>78359.26</v>
      </c>
      <c r="M24" s="24">
        <v>24529.8</v>
      </c>
      <c r="N24" s="25">
        <v>50224.1</v>
      </c>
    </row>
    <row r="25" spans="1:14" s="4" customFormat="1" ht="12">
      <c r="A25" s="20" t="s">
        <v>30</v>
      </c>
      <c r="B25" s="21">
        <v>0</v>
      </c>
      <c r="C25" s="22">
        <v>0</v>
      </c>
      <c r="D25" s="23">
        <v>0</v>
      </c>
      <c r="E25" s="24">
        <v>0</v>
      </c>
      <c r="F25" s="24">
        <v>0</v>
      </c>
      <c r="G25" s="24">
        <v>42102.25</v>
      </c>
      <c r="H25" s="25">
        <v>26405.01</v>
      </c>
      <c r="I25" s="24">
        <v>0</v>
      </c>
      <c r="J25" s="25">
        <v>0</v>
      </c>
      <c r="K25" s="26">
        <v>0</v>
      </c>
      <c r="L25" s="24">
        <v>0</v>
      </c>
      <c r="M25" s="24">
        <v>42102.25</v>
      </c>
      <c r="N25" s="25">
        <v>26405.01</v>
      </c>
    </row>
    <row r="26" spans="1:14" s="31" customFormat="1" ht="12.75" thickBot="1">
      <c r="A26" s="197" t="s">
        <v>31</v>
      </c>
      <c r="B26" s="27">
        <f aca="true" t="shared" si="0" ref="B26:N26">SUM(B8:B25)</f>
        <v>170367.83000000002</v>
      </c>
      <c r="C26" s="28">
        <f t="shared" si="0"/>
        <v>163590.02000000002</v>
      </c>
      <c r="D26" s="29">
        <f t="shared" si="0"/>
        <v>6777.8099999999995</v>
      </c>
      <c r="E26" s="30">
        <f t="shared" si="0"/>
        <v>90460</v>
      </c>
      <c r="F26" s="30">
        <f t="shared" si="0"/>
        <v>587100.28</v>
      </c>
      <c r="G26" s="30">
        <f t="shared" si="0"/>
        <v>717506.25</v>
      </c>
      <c r="H26" s="29">
        <f t="shared" si="0"/>
        <v>678499.5399999999</v>
      </c>
      <c r="I26" s="30">
        <f t="shared" si="0"/>
        <v>25595</v>
      </c>
      <c r="J26" s="29">
        <f t="shared" si="0"/>
        <v>144772.83000000002</v>
      </c>
      <c r="K26" s="28">
        <f t="shared" si="0"/>
        <v>116055</v>
      </c>
      <c r="L26" s="30">
        <f t="shared" si="0"/>
        <v>731873.1100000001</v>
      </c>
      <c r="M26" s="30">
        <f t="shared" si="0"/>
        <v>717506.25</v>
      </c>
      <c r="N26" s="29">
        <f t="shared" si="0"/>
        <v>678499.5399999999</v>
      </c>
    </row>
    <row r="27" spans="1:14" s="4" customFormat="1" ht="12">
      <c r="A27" s="196" t="s">
        <v>32</v>
      </c>
      <c r="B27" s="32"/>
      <c r="C27" s="14"/>
      <c r="D27" s="15"/>
      <c r="E27" s="33"/>
      <c r="F27" s="33"/>
      <c r="G27" s="33"/>
      <c r="H27" s="34"/>
      <c r="I27" s="33"/>
      <c r="J27" s="34"/>
      <c r="K27" s="35"/>
      <c r="L27" s="33"/>
      <c r="M27" s="33"/>
      <c r="N27" s="34"/>
    </row>
    <row r="28" spans="1:14" s="4" customFormat="1" ht="12">
      <c r="A28" s="20" t="s">
        <v>33</v>
      </c>
      <c r="B28" s="21">
        <v>201.11</v>
      </c>
      <c r="C28" s="22">
        <v>-9744.35</v>
      </c>
      <c r="D28" s="36">
        <v>9945.46</v>
      </c>
      <c r="E28" s="37">
        <v>0</v>
      </c>
      <c r="F28" s="37">
        <v>31988.55</v>
      </c>
      <c r="G28" s="37">
        <v>6387.8</v>
      </c>
      <c r="H28" s="36">
        <v>168993.43</v>
      </c>
      <c r="I28" s="37">
        <v>0</v>
      </c>
      <c r="J28" s="36">
        <v>201.11</v>
      </c>
      <c r="K28" s="38">
        <v>0</v>
      </c>
      <c r="L28" s="37">
        <v>32189.66</v>
      </c>
      <c r="M28" s="37">
        <v>6387.8</v>
      </c>
      <c r="N28" s="36">
        <v>168993.43</v>
      </c>
    </row>
    <row r="29" spans="1:14" s="4" customFormat="1" ht="12">
      <c r="A29" s="20" t="s">
        <v>34</v>
      </c>
      <c r="B29" s="21">
        <v>11112.36</v>
      </c>
      <c r="C29" s="22">
        <v>11112.36</v>
      </c>
      <c r="D29" s="23">
        <v>0</v>
      </c>
      <c r="E29" s="24">
        <v>1000</v>
      </c>
      <c r="F29" s="24">
        <v>51625.2</v>
      </c>
      <c r="G29" s="24">
        <v>30832.35</v>
      </c>
      <c r="H29" s="25">
        <v>137305.8</v>
      </c>
      <c r="I29" s="24">
        <v>2000</v>
      </c>
      <c r="J29" s="25">
        <v>9112.36</v>
      </c>
      <c r="K29" s="26">
        <v>3000</v>
      </c>
      <c r="L29" s="24">
        <v>60737.56</v>
      </c>
      <c r="M29" s="24">
        <v>30832.35</v>
      </c>
      <c r="N29" s="25">
        <v>137305.8</v>
      </c>
    </row>
    <row r="30" spans="1:14" s="4" customFormat="1" ht="12">
      <c r="A30" s="20" t="s">
        <v>35</v>
      </c>
      <c r="B30" s="21">
        <v>84132.09</v>
      </c>
      <c r="C30" s="22">
        <v>-208506.15</v>
      </c>
      <c r="D30" s="23">
        <v>292638.24</v>
      </c>
      <c r="E30" s="24">
        <v>47000</v>
      </c>
      <c r="F30" s="24">
        <v>118170.53</v>
      </c>
      <c r="G30" s="24">
        <v>560109.44</v>
      </c>
      <c r="H30" s="25">
        <v>490819.63</v>
      </c>
      <c r="I30" s="24">
        <v>1000</v>
      </c>
      <c r="J30" s="25">
        <v>83132.09</v>
      </c>
      <c r="K30" s="26">
        <v>48000</v>
      </c>
      <c r="L30" s="24">
        <v>201302.62</v>
      </c>
      <c r="M30" s="24">
        <v>560109.44</v>
      </c>
      <c r="N30" s="25">
        <v>490819.63</v>
      </c>
    </row>
    <row r="31" spans="1:14" s="4" customFormat="1" ht="12">
      <c r="A31" s="20" t="s">
        <v>36</v>
      </c>
      <c r="B31" s="21">
        <v>34396.01</v>
      </c>
      <c r="C31" s="22">
        <v>3667.01</v>
      </c>
      <c r="D31" s="23">
        <v>30729</v>
      </c>
      <c r="E31" s="24">
        <v>1332.16</v>
      </c>
      <c r="F31" s="24">
        <v>50817.35</v>
      </c>
      <c r="G31" s="24">
        <v>224099.02</v>
      </c>
      <c r="H31" s="25">
        <v>135432.41</v>
      </c>
      <c r="I31" s="24">
        <v>4000</v>
      </c>
      <c r="J31" s="25">
        <v>30396.01</v>
      </c>
      <c r="K31" s="26">
        <v>5332.16</v>
      </c>
      <c r="L31" s="24">
        <v>81213.36</v>
      </c>
      <c r="M31" s="24">
        <v>224099.02</v>
      </c>
      <c r="N31" s="25">
        <v>135432.41</v>
      </c>
    </row>
    <row r="32" spans="1:14" s="4" customFormat="1" ht="12">
      <c r="A32" s="20" t="s">
        <v>37</v>
      </c>
      <c r="B32" s="21">
        <v>24541.3</v>
      </c>
      <c r="C32" s="22">
        <v>4632.65</v>
      </c>
      <c r="D32" s="23">
        <v>19908.65</v>
      </c>
      <c r="E32" s="24">
        <v>30247.81</v>
      </c>
      <c r="F32" s="24">
        <v>13499.9</v>
      </c>
      <c r="G32" s="24">
        <v>217422.02</v>
      </c>
      <c r="H32" s="25">
        <v>160945.43</v>
      </c>
      <c r="I32" s="24">
        <v>6000</v>
      </c>
      <c r="J32" s="25">
        <v>18541.3</v>
      </c>
      <c r="K32" s="26">
        <v>36247.81</v>
      </c>
      <c r="L32" s="24">
        <v>32041.2</v>
      </c>
      <c r="M32" s="24">
        <v>217422.02</v>
      </c>
      <c r="N32" s="25">
        <v>160945.43</v>
      </c>
    </row>
    <row r="33" spans="1:14" s="4" customFormat="1" ht="12">
      <c r="A33" s="20" t="s">
        <v>38</v>
      </c>
      <c r="B33" s="21">
        <v>7354.69</v>
      </c>
      <c r="C33" s="22">
        <v>4082.69</v>
      </c>
      <c r="D33" s="23">
        <v>3272</v>
      </c>
      <c r="E33" s="24">
        <v>11300</v>
      </c>
      <c r="F33" s="24">
        <v>114665.81</v>
      </c>
      <c r="G33" s="24">
        <v>37962.08</v>
      </c>
      <c r="H33" s="25">
        <v>122522.74</v>
      </c>
      <c r="I33" s="24">
        <v>1470</v>
      </c>
      <c r="J33" s="25">
        <v>5884.69</v>
      </c>
      <c r="K33" s="26">
        <v>12770</v>
      </c>
      <c r="L33" s="24">
        <v>120550.5</v>
      </c>
      <c r="M33" s="24">
        <v>37962.08</v>
      </c>
      <c r="N33" s="25">
        <v>122522.74</v>
      </c>
    </row>
    <row r="34" spans="1:14" s="4" customFormat="1" ht="12">
      <c r="A34" s="20" t="s">
        <v>39</v>
      </c>
      <c r="B34" s="21">
        <v>0</v>
      </c>
      <c r="C34" s="22">
        <v>0</v>
      </c>
      <c r="D34" s="23">
        <v>0</v>
      </c>
      <c r="E34" s="24">
        <v>2000</v>
      </c>
      <c r="F34" s="24">
        <v>89257.34</v>
      </c>
      <c r="G34" s="24">
        <v>5234.09</v>
      </c>
      <c r="H34" s="25">
        <v>166833.63</v>
      </c>
      <c r="I34" s="24">
        <v>0</v>
      </c>
      <c r="J34" s="25">
        <v>0</v>
      </c>
      <c r="K34" s="26">
        <v>2000</v>
      </c>
      <c r="L34" s="24">
        <v>89257.34</v>
      </c>
      <c r="M34" s="24">
        <v>5234.09</v>
      </c>
      <c r="N34" s="25">
        <v>166833.63</v>
      </c>
    </row>
    <row r="35" spans="1:14" s="4" customFormat="1" ht="12">
      <c r="A35" s="20" t="s">
        <v>40</v>
      </c>
      <c r="B35" s="21">
        <v>13606.67</v>
      </c>
      <c r="C35" s="22">
        <v>-71467.03</v>
      </c>
      <c r="D35" s="23">
        <v>85073.7</v>
      </c>
      <c r="E35" s="24">
        <v>13000</v>
      </c>
      <c r="F35" s="24">
        <v>77425.94</v>
      </c>
      <c r="G35" s="24">
        <v>32630.79</v>
      </c>
      <c r="H35" s="25">
        <v>26411.69</v>
      </c>
      <c r="I35" s="24">
        <v>6000</v>
      </c>
      <c r="J35" s="25">
        <v>7606.67</v>
      </c>
      <c r="K35" s="26">
        <v>19000</v>
      </c>
      <c r="L35" s="24">
        <v>85032.61</v>
      </c>
      <c r="M35" s="24">
        <v>32630.79</v>
      </c>
      <c r="N35" s="25">
        <v>26411.69</v>
      </c>
    </row>
    <row r="36" spans="1:14" s="4" customFormat="1" ht="12">
      <c r="A36" s="20" t="s">
        <v>41</v>
      </c>
      <c r="B36" s="21">
        <v>23292.02</v>
      </c>
      <c r="C36" s="22">
        <v>23292.02</v>
      </c>
      <c r="D36" s="23">
        <v>0</v>
      </c>
      <c r="E36" s="24">
        <v>1000</v>
      </c>
      <c r="F36" s="24">
        <v>28522.08</v>
      </c>
      <c r="G36" s="24">
        <v>77758.42</v>
      </c>
      <c r="H36" s="25">
        <v>345429.99</v>
      </c>
      <c r="I36" s="24">
        <v>5000</v>
      </c>
      <c r="J36" s="25">
        <v>18292.02</v>
      </c>
      <c r="K36" s="26">
        <v>6000</v>
      </c>
      <c r="L36" s="24">
        <v>46814.1</v>
      </c>
      <c r="M36" s="24">
        <v>77758.42</v>
      </c>
      <c r="N36" s="25">
        <v>345429.99</v>
      </c>
    </row>
    <row r="37" spans="1:14" s="4" customFormat="1" ht="12">
      <c r="A37" s="20" t="s">
        <v>42</v>
      </c>
      <c r="B37" s="21">
        <v>38887.06</v>
      </c>
      <c r="C37" s="22">
        <v>-1.94</v>
      </c>
      <c r="D37" s="23">
        <v>38889</v>
      </c>
      <c r="E37" s="24">
        <v>10305</v>
      </c>
      <c r="F37" s="24">
        <v>80296.26</v>
      </c>
      <c r="G37" s="24">
        <v>0</v>
      </c>
      <c r="H37" s="25">
        <v>350148.42</v>
      </c>
      <c r="I37" s="24">
        <v>10000</v>
      </c>
      <c r="J37" s="25">
        <v>28887.06</v>
      </c>
      <c r="K37" s="26">
        <v>20305</v>
      </c>
      <c r="L37" s="24">
        <v>109183.32</v>
      </c>
      <c r="M37" s="24">
        <v>0</v>
      </c>
      <c r="N37" s="25">
        <v>350148.42</v>
      </c>
    </row>
    <row r="38" spans="1:14" s="4" customFormat="1" ht="13.5" customHeight="1">
      <c r="A38" s="20" t="s">
        <v>43</v>
      </c>
      <c r="B38" s="21">
        <v>39379.87</v>
      </c>
      <c r="C38" s="22">
        <v>-48125.63</v>
      </c>
      <c r="D38" s="23">
        <v>87505.5</v>
      </c>
      <c r="E38" s="24">
        <v>66750</v>
      </c>
      <c r="F38" s="24">
        <v>116255.73</v>
      </c>
      <c r="G38" s="24">
        <v>33339.76</v>
      </c>
      <c r="H38" s="25">
        <v>295479.45</v>
      </c>
      <c r="I38" s="24">
        <v>10000</v>
      </c>
      <c r="J38" s="25">
        <v>29379.87</v>
      </c>
      <c r="K38" s="26">
        <v>76750</v>
      </c>
      <c r="L38" s="24">
        <v>145635.6</v>
      </c>
      <c r="M38" s="24">
        <v>33339.76</v>
      </c>
      <c r="N38" s="25">
        <v>295479.45</v>
      </c>
    </row>
    <row r="39" spans="1:14" s="4" customFormat="1" ht="12">
      <c r="A39" s="20" t="s">
        <v>44</v>
      </c>
      <c r="B39" s="21">
        <v>9927.54</v>
      </c>
      <c r="C39" s="22">
        <v>9927.54</v>
      </c>
      <c r="D39" s="23">
        <v>0</v>
      </c>
      <c r="E39" s="24">
        <v>1000</v>
      </c>
      <c r="F39" s="24">
        <v>170822.93</v>
      </c>
      <c r="G39" s="24">
        <v>373497.7</v>
      </c>
      <c r="H39" s="25">
        <v>293052.7</v>
      </c>
      <c r="I39" s="24">
        <v>1000</v>
      </c>
      <c r="J39" s="25">
        <v>8927.54</v>
      </c>
      <c r="K39" s="26">
        <v>2000</v>
      </c>
      <c r="L39" s="24">
        <v>179750.47</v>
      </c>
      <c r="M39" s="24">
        <v>373497.7</v>
      </c>
      <c r="N39" s="25">
        <v>293052.7</v>
      </c>
    </row>
    <row r="40" spans="1:14" s="4" customFormat="1" ht="12">
      <c r="A40" s="20" t="s">
        <v>45</v>
      </c>
      <c r="B40" s="21">
        <v>6605.72</v>
      </c>
      <c r="C40" s="22">
        <v>6605.72</v>
      </c>
      <c r="D40" s="23">
        <v>0</v>
      </c>
      <c r="E40" s="24">
        <v>0</v>
      </c>
      <c r="F40" s="24">
        <v>137007.57</v>
      </c>
      <c r="G40" s="24">
        <v>82747.18</v>
      </c>
      <c r="H40" s="25">
        <v>40193.28</v>
      </c>
      <c r="I40" s="24">
        <v>0</v>
      </c>
      <c r="J40" s="25">
        <v>6605.72</v>
      </c>
      <c r="K40" s="26">
        <v>0</v>
      </c>
      <c r="L40" s="24">
        <v>143613.29</v>
      </c>
      <c r="M40" s="24">
        <v>82747.18</v>
      </c>
      <c r="N40" s="25">
        <v>40193.28</v>
      </c>
    </row>
    <row r="41" spans="1:14" s="31" customFormat="1" ht="12.75" thickBot="1">
      <c r="A41" s="197" t="s">
        <v>46</v>
      </c>
      <c r="B41" s="27">
        <f aca="true" t="shared" si="1" ref="B41:N41">SUM(B28:B40)</f>
        <v>293436.43999999994</v>
      </c>
      <c r="C41" s="39">
        <f t="shared" si="1"/>
        <v>-274525.11</v>
      </c>
      <c r="D41" s="40">
        <f t="shared" si="1"/>
        <v>567961.55</v>
      </c>
      <c r="E41" s="30">
        <f t="shared" si="1"/>
        <v>184934.97</v>
      </c>
      <c r="F41" s="30">
        <f t="shared" si="1"/>
        <v>1080355.1900000002</v>
      </c>
      <c r="G41" s="30">
        <f t="shared" si="1"/>
        <v>1682020.65</v>
      </c>
      <c r="H41" s="29">
        <f t="shared" si="1"/>
        <v>2733568.6</v>
      </c>
      <c r="I41" s="30">
        <f t="shared" si="1"/>
        <v>46470</v>
      </c>
      <c r="J41" s="29">
        <f t="shared" si="1"/>
        <v>246966.44</v>
      </c>
      <c r="K41" s="28">
        <f t="shared" si="1"/>
        <v>231404.97</v>
      </c>
      <c r="L41" s="30">
        <f t="shared" si="1"/>
        <v>1327321.63</v>
      </c>
      <c r="M41" s="30">
        <f t="shared" si="1"/>
        <v>1682020.65</v>
      </c>
      <c r="N41" s="29">
        <f t="shared" si="1"/>
        <v>2733568.6</v>
      </c>
    </row>
    <row r="42" spans="1:14" ht="12">
      <c r="A42" s="70" t="s">
        <v>47</v>
      </c>
      <c r="B42" s="41"/>
      <c r="C42" s="42"/>
      <c r="D42" s="43"/>
      <c r="E42" s="44"/>
      <c r="F42" s="44"/>
      <c r="G42" s="44"/>
      <c r="H42" s="43"/>
      <c r="I42" s="44"/>
      <c r="J42" s="43"/>
      <c r="K42" s="42"/>
      <c r="L42" s="44"/>
      <c r="M42" s="44"/>
      <c r="N42" s="43"/>
    </row>
    <row r="43" spans="1:14" s="4" customFormat="1" ht="12.75" customHeight="1">
      <c r="A43" s="20" t="s">
        <v>48</v>
      </c>
      <c r="B43" s="46">
        <v>75642.97</v>
      </c>
      <c r="C43" s="22">
        <v>-118597.03</v>
      </c>
      <c r="D43" s="23">
        <v>194240</v>
      </c>
      <c r="E43" s="47">
        <v>1000</v>
      </c>
      <c r="F43" s="47">
        <v>2101</v>
      </c>
      <c r="G43" s="47">
        <v>66169.1</v>
      </c>
      <c r="H43" s="23">
        <v>56803.9</v>
      </c>
      <c r="I43" s="47">
        <v>1000</v>
      </c>
      <c r="J43" s="48">
        <v>74642.97</v>
      </c>
      <c r="K43" s="22">
        <f aca="true" t="shared" si="2" ref="K43:K59">SUM(E43+I43)</f>
        <v>2000</v>
      </c>
      <c r="L43" s="47">
        <f aca="true" t="shared" si="3" ref="L43:L59">SUM(F43+J43)</f>
        <v>76743.97</v>
      </c>
      <c r="M43" s="47">
        <f aca="true" t="shared" si="4" ref="M43:M59">G43</f>
        <v>66169.1</v>
      </c>
      <c r="N43" s="23">
        <f aca="true" t="shared" si="5" ref="N43:N59">H43</f>
        <v>56803.9</v>
      </c>
    </row>
    <row r="44" spans="1:14" s="4" customFormat="1" ht="12.75" customHeight="1">
      <c r="A44" s="20" t="s">
        <v>49</v>
      </c>
      <c r="B44" s="46">
        <f aca="true" t="shared" si="6" ref="B44:B59">SUM(C44+D44)</f>
        <v>171447.04</v>
      </c>
      <c r="C44" s="22">
        <v>-7426.59</v>
      </c>
      <c r="D44" s="23">
        <v>178873.63</v>
      </c>
      <c r="E44" s="47">
        <v>76000</v>
      </c>
      <c r="F44" s="47">
        <v>130298.2</v>
      </c>
      <c r="G44" s="47">
        <v>4345.46</v>
      </c>
      <c r="H44" s="23">
        <v>141008.59</v>
      </c>
      <c r="I44" s="47">
        <v>1000</v>
      </c>
      <c r="J44" s="48">
        <v>170447.04</v>
      </c>
      <c r="K44" s="22">
        <f t="shared" si="2"/>
        <v>77000</v>
      </c>
      <c r="L44" s="47">
        <f t="shared" si="3"/>
        <v>300745.24</v>
      </c>
      <c r="M44" s="47">
        <f t="shared" si="4"/>
        <v>4345.46</v>
      </c>
      <c r="N44" s="23">
        <f t="shared" si="5"/>
        <v>141008.59</v>
      </c>
    </row>
    <row r="45" spans="1:14" s="4" customFormat="1" ht="12.75" customHeight="1">
      <c r="A45" s="20" t="s">
        <v>50</v>
      </c>
      <c r="B45" s="46">
        <f t="shared" si="6"/>
        <v>54751.51</v>
      </c>
      <c r="C45" s="22">
        <v>54751.51</v>
      </c>
      <c r="D45" s="23">
        <v>0</v>
      </c>
      <c r="E45" s="47">
        <v>108278.26</v>
      </c>
      <c r="F45" s="47">
        <v>204340.06</v>
      </c>
      <c r="G45" s="47">
        <v>227179.73</v>
      </c>
      <c r="H45" s="23">
        <v>213859.41</v>
      </c>
      <c r="I45" s="47">
        <v>11000</v>
      </c>
      <c r="J45" s="48">
        <v>43751.51</v>
      </c>
      <c r="K45" s="22">
        <f t="shared" si="2"/>
        <v>119278.26</v>
      </c>
      <c r="L45" s="47">
        <f t="shared" si="3"/>
        <v>248091.57</v>
      </c>
      <c r="M45" s="47">
        <f t="shared" si="4"/>
        <v>227179.73</v>
      </c>
      <c r="N45" s="23">
        <f t="shared" si="5"/>
        <v>213859.41</v>
      </c>
    </row>
    <row r="46" spans="1:14" s="4" customFormat="1" ht="12.75" customHeight="1">
      <c r="A46" s="20" t="s">
        <v>51</v>
      </c>
      <c r="B46" s="46">
        <f t="shared" si="6"/>
        <v>315206.61</v>
      </c>
      <c r="C46" s="22">
        <v>259356.81</v>
      </c>
      <c r="D46" s="23">
        <v>55849.8</v>
      </c>
      <c r="E46" s="47">
        <v>51000</v>
      </c>
      <c r="F46" s="47">
        <v>0</v>
      </c>
      <c r="G46" s="47">
        <v>47624.95</v>
      </c>
      <c r="H46" s="23">
        <v>150015.22</v>
      </c>
      <c r="I46" s="47">
        <v>1000</v>
      </c>
      <c r="J46" s="48">
        <v>314206.61</v>
      </c>
      <c r="K46" s="22">
        <f t="shared" si="2"/>
        <v>52000</v>
      </c>
      <c r="L46" s="47">
        <f t="shared" si="3"/>
        <v>314206.61</v>
      </c>
      <c r="M46" s="47">
        <f t="shared" si="4"/>
        <v>47624.95</v>
      </c>
      <c r="N46" s="23">
        <f t="shared" si="5"/>
        <v>150015.22</v>
      </c>
    </row>
    <row r="47" spans="1:14" s="4" customFormat="1" ht="12.75" customHeight="1">
      <c r="A47" s="20" t="s">
        <v>52</v>
      </c>
      <c r="B47" s="46">
        <f t="shared" si="6"/>
        <v>466810.08</v>
      </c>
      <c r="C47" s="22">
        <v>182.96</v>
      </c>
      <c r="D47" s="23">
        <v>466627.12</v>
      </c>
      <c r="E47" s="47">
        <v>0</v>
      </c>
      <c r="F47" s="47">
        <v>114175.89</v>
      </c>
      <c r="G47" s="47">
        <v>216127.09</v>
      </c>
      <c r="H47" s="23">
        <v>154834.75</v>
      </c>
      <c r="I47" s="47">
        <v>150000</v>
      </c>
      <c r="J47" s="48">
        <v>316810.08</v>
      </c>
      <c r="K47" s="22">
        <f t="shared" si="2"/>
        <v>150000</v>
      </c>
      <c r="L47" s="47">
        <f t="shared" si="3"/>
        <v>430985.97000000003</v>
      </c>
      <c r="M47" s="47">
        <f t="shared" si="4"/>
        <v>216127.09</v>
      </c>
      <c r="N47" s="23">
        <f t="shared" si="5"/>
        <v>154834.75</v>
      </c>
    </row>
    <row r="48" spans="1:14" s="4" customFormat="1" ht="12.75" customHeight="1">
      <c r="A48" s="20" t="s">
        <v>53</v>
      </c>
      <c r="B48" s="46">
        <f t="shared" si="6"/>
        <v>600</v>
      </c>
      <c r="C48" s="22">
        <v>0</v>
      </c>
      <c r="D48" s="23">
        <v>600</v>
      </c>
      <c r="E48" s="47">
        <v>0</v>
      </c>
      <c r="F48" s="47">
        <v>281418.44</v>
      </c>
      <c r="G48" s="47">
        <v>562044.09</v>
      </c>
      <c r="H48" s="23">
        <v>386071.88</v>
      </c>
      <c r="I48" s="47">
        <v>100</v>
      </c>
      <c r="J48" s="48">
        <v>500</v>
      </c>
      <c r="K48" s="22">
        <f t="shared" si="2"/>
        <v>100</v>
      </c>
      <c r="L48" s="47">
        <f t="shared" si="3"/>
        <v>281918.44</v>
      </c>
      <c r="M48" s="47">
        <f t="shared" si="4"/>
        <v>562044.09</v>
      </c>
      <c r="N48" s="23">
        <f t="shared" si="5"/>
        <v>386071.88</v>
      </c>
    </row>
    <row r="49" spans="1:14" s="4" customFormat="1" ht="12.75" customHeight="1">
      <c r="A49" s="20" t="s">
        <v>54</v>
      </c>
      <c r="B49" s="46">
        <f t="shared" si="6"/>
        <v>31367.04</v>
      </c>
      <c r="C49" s="22">
        <v>5574.04</v>
      </c>
      <c r="D49" s="23">
        <v>25793</v>
      </c>
      <c r="E49" s="47">
        <v>39000</v>
      </c>
      <c r="F49" s="47">
        <v>33514.46</v>
      </c>
      <c r="G49" s="47">
        <v>287253.55</v>
      </c>
      <c r="H49" s="23">
        <v>29149.02</v>
      </c>
      <c r="I49" s="47">
        <v>5000</v>
      </c>
      <c r="J49" s="48">
        <v>26367.04</v>
      </c>
      <c r="K49" s="22">
        <f t="shared" si="2"/>
        <v>44000</v>
      </c>
      <c r="L49" s="47">
        <f t="shared" si="3"/>
        <v>59881.5</v>
      </c>
      <c r="M49" s="47">
        <f t="shared" si="4"/>
        <v>287253.55</v>
      </c>
      <c r="N49" s="23">
        <f t="shared" si="5"/>
        <v>29149.02</v>
      </c>
    </row>
    <row r="50" spans="1:14" s="4" customFormat="1" ht="12.75" customHeight="1">
      <c r="A50" s="20" t="s">
        <v>55</v>
      </c>
      <c r="B50" s="46">
        <f t="shared" si="6"/>
        <v>64696.5</v>
      </c>
      <c r="C50" s="38">
        <v>0</v>
      </c>
      <c r="D50" s="36">
        <v>64696.5</v>
      </c>
      <c r="E50" s="37">
        <v>44000</v>
      </c>
      <c r="F50" s="37">
        <v>17888.13</v>
      </c>
      <c r="G50" s="37">
        <v>21361.68</v>
      </c>
      <c r="H50" s="36">
        <v>54793.37</v>
      </c>
      <c r="I50" s="37">
        <v>6000</v>
      </c>
      <c r="J50" s="49">
        <v>58696.5</v>
      </c>
      <c r="K50" s="22">
        <f t="shared" si="2"/>
        <v>50000</v>
      </c>
      <c r="L50" s="47">
        <f t="shared" si="3"/>
        <v>76584.63</v>
      </c>
      <c r="M50" s="47">
        <f t="shared" si="4"/>
        <v>21361.68</v>
      </c>
      <c r="N50" s="23">
        <f t="shared" si="5"/>
        <v>54793.37</v>
      </c>
    </row>
    <row r="51" spans="1:14" s="4" customFormat="1" ht="12.75" customHeight="1">
      <c r="A51" s="20" t="s">
        <v>56</v>
      </c>
      <c r="B51" s="46">
        <f t="shared" si="6"/>
        <v>226397.58</v>
      </c>
      <c r="C51" s="38">
        <v>-112.26</v>
      </c>
      <c r="D51" s="36">
        <v>226509.84</v>
      </c>
      <c r="E51" s="37">
        <v>191015.04</v>
      </c>
      <c r="F51" s="37">
        <v>328365.47</v>
      </c>
      <c r="G51" s="37">
        <v>316291.83</v>
      </c>
      <c r="H51" s="36">
        <v>846209.31</v>
      </c>
      <c r="I51" s="37">
        <v>45000</v>
      </c>
      <c r="J51" s="49">
        <v>181397.58</v>
      </c>
      <c r="K51" s="22">
        <f t="shared" si="2"/>
        <v>236015.04</v>
      </c>
      <c r="L51" s="47">
        <f t="shared" si="3"/>
        <v>509763.04999999993</v>
      </c>
      <c r="M51" s="47">
        <f t="shared" si="4"/>
        <v>316291.83</v>
      </c>
      <c r="N51" s="23">
        <f t="shared" si="5"/>
        <v>846209.31</v>
      </c>
    </row>
    <row r="52" spans="1:14" s="4" customFormat="1" ht="12.75" customHeight="1">
      <c r="A52" s="20" t="s">
        <v>57</v>
      </c>
      <c r="B52" s="46">
        <f t="shared" si="6"/>
        <v>134316.93</v>
      </c>
      <c r="C52" s="38">
        <v>-56433.6</v>
      </c>
      <c r="D52" s="36">
        <v>190750.53</v>
      </c>
      <c r="E52" s="37">
        <v>60000</v>
      </c>
      <c r="F52" s="37">
        <v>180335.56</v>
      </c>
      <c r="G52" s="37">
        <v>74634.71</v>
      </c>
      <c r="H52" s="36">
        <v>164638.83</v>
      </c>
      <c r="I52" s="37">
        <v>10000</v>
      </c>
      <c r="J52" s="49">
        <v>124316.93</v>
      </c>
      <c r="K52" s="22">
        <f t="shared" si="2"/>
        <v>70000</v>
      </c>
      <c r="L52" s="47">
        <f t="shared" si="3"/>
        <v>304652.49</v>
      </c>
      <c r="M52" s="47">
        <f t="shared" si="4"/>
        <v>74634.71</v>
      </c>
      <c r="N52" s="23">
        <f t="shared" si="5"/>
        <v>164638.83</v>
      </c>
    </row>
    <row r="53" spans="1:14" s="4" customFormat="1" ht="12.75" customHeight="1">
      <c r="A53" s="20" t="s">
        <v>58</v>
      </c>
      <c r="B53" s="46">
        <f t="shared" si="6"/>
        <v>478310.20999999996</v>
      </c>
      <c r="C53" s="38">
        <v>243595.35</v>
      </c>
      <c r="D53" s="36">
        <v>234714.86</v>
      </c>
      <c r="E53" s="37">
        <v>29950</v>
      </c>
      <c r="F53" s="37">
        <v>211725.87</v>
      </c>
      <c r="G53" s="37">
        <v>485478.91</v>
      </c>
      <c r="H53" s="36">
        <v>423411.2</v>
      </c>
      <c r="I53" s="37">
        <v>1000</v>
      </c>
      <c r="J53" s="49">
        <v>477310.21</v>
      </c>
      <c r="K53" s="22">
        <f t="shared" si="2"/>
        <v>30950</v>
      </c>
      <c r="L53" s="47">
        <f t="shared" si="3"/>
        <v>689036.0800000001</v>
      </c>
      <c r="M53" s="47">
        <f t="shared" si="4"/>
        <v>485478.91</v>
      </c>
      <c r="N53" s="23">
        <f t="shared" si="5"/>
        <v>423411.2</v>
      </c>
    </row>
    <row r="54" spans="1:14" s="4" customFormat="1" ht="12.75" customHeight="1">
      <c r="A54" s="20" t="s">
        <v>59</v>
      </c>
      <c r="B54" s="46">
        <f t="shared" si="6"/>
        <v>480517.37</v>
      </c>
      <c r="C54" s="38">
        <v>-61309.78</v>
      </c>
      <c r="D54" s="36">
        <v>541827.15</v>
      </c>
      <c r="E54" s="37">
        <v>385035</v>
      </c>
      <c r="F54" s="37">
        <v>182572.8</v>
      </c>
      <c r="G54" s="37">
        <v>404308.68</v>
      </c>
      <c r="H54" s="36">
        <v>150433.19</v>
      </c>
      <c r="I54" s="37">
        <v>240000</v>
      </c>
      <c r="J54" s="49">
        <v>240517.37</v>
      </c>
      <c r="K54" s="22">
        <f t="shared" si="2"/>
        <v>625035</v>
      </c>
      <c r="L54" s="47">
        <f t="shared" si="3"/>
        <v>423090.17</v>
      </c>
      <c r="M54" s="47">
        <f t="shared" si="4"/>
        <v>404308.68</v>
      </c>
      <c r="N54" s="23">
        <f t="shared" si="5"/>
        <v>150433.19</v>
      </c>
    </row>
    <row r="55" spans="1:14" s="4" customFormat="1" ht="12.75" customHeight="1">
      <c r="A55" s="20" t="s">
        <v>60</v>
      </c>
      <c r="B55" s="46">
        <f t="shared" si="6"/>
        <v>185778</v>
      </c>
      <c r="C55" s="38">
        <v>0</v>
      </c>
      <c r="D55" s="36">
        <v>185778</v>
      </c>
      <c r="E55" s="37">
        <v>509409.21</v>
      </c>
      <c r="F55" s="37">
        <v>39356.33</v>
      </c>
      <c r="G55" s="37">
        <v>8250.46</v>
      </c>
      <c r="H55" s="36">
        <v>538271.24</v>
      </c>
      <c r="I55" s="37">
        <v>1000</v>
      </c>
      <c r="J55" s="49">
        <v>184778</v>
      </c>
      <c r="K55" s="22">
        <f t="shared" si="2"/>
        <v>510409.21</v>
      </c>
      <c r="L55" s="47">
        <f t="shared" si="3"/>
        <v>224134.33000000002</v>
      </c>
      <c r="M55" s="47">
        <f t="shared" si="4"/>
        <v>8250.46</v>
      </c>
      <c r="N55" s="23">
        <f t="shared" si="5"/>
        <v>538271.24</v>
      </c>
    </row>
    <row r="56" spans="1:14" s="4" customFormat="1" ht="12.75" customHeight="1">
      <c r="A56" s="20" t="s">
        <v>61</v>
      </c>
      <c r="B56" s="46">
        <f t="shared" si="6"/>
        <v>20374.43</v>
      </c>
      <c r="C56" s="38">
        <v>20374.43</v>
      </c>
      <c r="D56" s="36">
        <v>0</v>
      </c>
      <c r="E56" s="37">
        <v>343851.33</v>
      </c>
      <c r="F56" s="37">
        <v>352758.66</v>
      </c>
      <c r="G56" s="37">
        <v>776597.13</v>
      </c>
      <c r="H56" s="36">
        <v>224183.09</v>
      </c>
      <c r="I56" s="37">
        <v>1000</v>
      </c>
      <c r="J56" s="49">
        <v>19374.43</v>
      </c>
      <c r="K56" s="22">
        <f t="shared" si="2"/>
        <v>344851.33</v>
      </c>
      <c r="L56" s="47">
        <f t="shared" si="3"/>
        <v>372133.08999999997</v>
      </c>
      <c r="M56" s="47">
        <f t="shared" si="4"/>
        <v>776597.13</v>
      </c>
      <c r="N56" s="23">
        <f t="shared" si="5"/>
        <v>224183.09</v>
      </c>
    </row>
    <row r="57" spans="1:14" s="4" customFormat="1" ht="12.75" customHeight="1">
      <c r="A57" s="20" t="s">
        <v>62</v>
      </c>
      <c r="B57" s="46">
        <f t="shared" si="6"/>
        <v>319531.08</v>
      </c>
      <c r="C57" s="38">
        <v>89927.14</v>
      </c>
      <c r="D57" s="36">
        <v>229603.94</v>
      </c>
      <c r="E57" s="37">
        <v>1000</v>
      </c>
      <c r="F57" s="37">
        <v>516636.8</v>
      </c>
      <c r="G57" s="37">
        <v>360443.37</v>
      </c>
      <c r="H57" s="36">
        <v>444985.09</v>
      </c>
      <c r="I57" s="37">
        <v>90000</v>
      </c>
      <c r="J57" s="49">
        <v>229531.08</v>
      </c>
      <c r="K57" s="22">
        <f t="shared" si="2"/>
        <v>91000</v>
      </c>
      <c r="L57" s="47">
        <f t="shared" si="3"/>
        <v>746167.88</v>
      </c>
      <c r="M57" s="47">
        <f t="shared" si="4"/>
        <v>360443.37</v>
      </c>
      <c r="N57" s="23">
        <f t="shared" si="5"/>
        <v>444985.09</v>
      </c>
    </row>
    <row r="58" spans="1:14" s="4" customFormat="1" ht="12.75" customHeight="1">
      <c r="A58" s="20" t="s">
        <v>63</v>
      </c>
      <c r="B58" s="46">
        <f t="shared" si="6"/>
        <v>220.31</v>
      </c>
      <c r="C58" s="38">
        <v>6.63</v>
      </c>
      <c r="D58" s="36">
        <v>213.68</v>
      </c>
      <c r="E58" s="37">
        <v>0</v>
      </c>
      <c r="F58" s="37">
        <v>6971.23</v>
      </c>
      <c r="G58" s="37">
        <v>82392.59</v>
      </c>
      <c r="H58" s="36">
        <v>775517.29</v>
      </c>
      <c r="I58" s="37">
        <v>0</v>
      </c>
      <c r="J58" s="49">
        <v>220.31</v>
      </c>
      <c r="K58" s="22">
        <f t="shared" si="2"/>
        <v>0</v>
      </c>
      <c r="L58" s="47">
        <f t="shared" si="3"/>
        <v>7191.54</v>
      </c>
      <c r="M58" s="47">
        <f t="shared" si="4"/>
        <v>82392.59</v>
      </c>
      <c r="N58" s="23">
        <f t="shared" si="5"/>
        <v>775517.29</v>
      </c>
    </row>
    <row r="59" spans="1:14" ht="13.5" customHeight="1">
      <c r="A59" s="20" t="s">
        <v>64</v>
      </c>
      <c r="B59" s="46">
        <f t="shared" si="6"/>
        <v>46340.8</v>
      </c>
      <c r="C59" s="38">
        <v>19599</v>
      </c>
      <c r="D59" s="36">
        <v>26741.8</v>
      </c>
      <c r="E59" s="37">
        <v>40509</v>
      </c>
      <c r="F59" s="37">
        <v>273911.23</v>
      </c>
      <c r="G59" s="37">
        <v>176849.86</v>
      </c>
      <c r="H59" s="36">
        <v>58212.93</v>
      </c>
      <c r="I59" s="37">
        <v>17000</v>
      </c>
      <c r="J59" s="49">
        <v>29340.8</v>
      </c>
      <c r="K59" s="22">
        <f t="shared" si="2"/>
        <v>57509</v>
      </c>
      <c r="L59" s="47">
        <f t="shared" si="3"/>
        <v>303252.02999999997</v>
      </c>
      <c r="M59" s="47">
        <f t="shared" si="4"/>
        <v>176849.86</v>
      </c>
      <c r="N59" s="23">
        <f t="shared" si="5"/>
        <v>58212.93</v>
      </c>
    </row>
    <row r="60" spans="1:14" s="54" customFormat="1" ht="12.75" thickBot="1">
      <c r="A60" s="198" t="s">
        <v>65</v>
      </c>
      <c r="B60" s="175">
        <f aca="true" t="shared" si="7" ref="B60:N60">SUM(B43:B59)</f>
        <v>3072308.46</v>
      </c>
      <c r="C60" s="176">
        <f t="shared" si="7"/>
        <v>449488.61000000004</v>
      </c>
      <c r="D60" s="177">
        <f t="shared" si="7"/>
        <v>2622819.85</v>
      </c>
      <c r="E60" s="178">
        <f t="shared" si="7"/>
        <v>1880047.84</v>
      </c>
      <c r="F60" s="178">
        <f t="shared" si="7"/>
        <v>2876370.13</v>
      </c>
      <c r="G60" s="178">
        <f t="shared" si="7"/>
        <v>4117353.19</v>
      </c>
      <c r="H60" s="177">
        <f t="shared" si="7"/>
        <v>4812398.31</v>
      </c>
      <c r="I60" s="178">
        <f t="shared" si="7"/>
        <v>580100</v>
      </c>
      <c r="J60" s="177">
        <f t="shared" si="7"/>
        <v>2492208.46</v>
      </c>
      <c r="K60" s="176">
        <f t="shared" si="7"/>
        <v>2460147.84</v>
      </c>
      <c r="L60" s="178">
        <f t="shared" si="7"/>
        <v>5368578.59</v>
      </c>
      <c r="M60" s="178">
        <f t="shared" si="7"/>
        <v>4117353.19</v>
      </c>
      <c r="N60" s="177">
        <f t="shared" si="7"/>
        <v>4812398.31</v>
      </c>
    </row>
    <row r="61" spans="1:14" s="165" customFormat="1" ht="12">
      <c r="A61" s="199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2" spans="1:14" s="165" customFormat="1" ht="12">
      <c r="A62" s="199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1:14" s="165" customFormat="1" ht="12">
      <c r="A63" s="199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</row>
    <row r="64" spans="1:14" s="165" customFormat="1" ht="12">
      <c r="A64" s="199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</row>
    <row r="65" spans="1:14" s="165" customFormat="1" ht="12">
      <c r="A65" s="199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</row>
    <row r="66" spans="1:14" s="165" customFormat="1" ht="12">
      <c r="A66" s="199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</row>
    <row r="67" spans="1:14" s="165" customFormat="1" ht="12">
      <c r="A67" s="199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</row>
    <row r="68" spans="1:14" s="165" customFormat="1" ht="12">
      <c r="A68" s="199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</row>
    <row r="69" spans="1:14" s="165" customFormat="1" ht="12">
      <c r="A69" s="199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</row>
    <row r="70" spans="1:14" s="165" customFormat="1" ht="12">
      <c r="A70" s="199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</row>
    <row r="71" spans="1:14" s="165" customFormat="1" ht="12.75" thickBot="1">
      <c r="A71" s="199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</row>
    <row r="72" spans="1:14" s="4" customFormat="1" ht="12" customHeight="1">
      <c r="A72" s="193"/>
      <c r="B72" s="220" t="s">
        <v>0</v>
      </c>
      <c r="C72" s="222" t="s">
        <v>1</v>
      </c>
      <c r="D72" s="223"/>
      <c r="E72" s="218" t="s">
        <v>148</v>
      </c>
      <c r="F72" s="218"/>
      <c r="G72" s="218"/>
      <c r="H72" s="219"/>
      <c r="I72" s="224" t="s">
        <v>2</v>
      </c>
      <c r="J72" s="225"/>
      <c r="K72" s="218" t="s">
        <v>3</v>
      </c>
      <c r="L72" s="218"/>
      <c r="M72" s="218"/>
      <c r="N72" s="219"/>
    </row>
    <row r="73" spans="1:14" s="4" customFormat="1" ht="12.75" customHeight="1">
      <c r="A73" s="194" t="s">
        <v>4</v>
      </c>
      <c r="B73" s="221"/>
      <c r="C73" s="226" t="s">
        <v>5</v>
      </c>
      <c r="D73" s="228" t="s">
        <v>6</v>
      </c>
      <c r="E73" s="5" t="s">
        <v>7</v>
      </c>
      <c r="F73" s="6" t="s">
        <v>8</v>
      </c>
      <c r="G73" s="7" t="s">
        <v>9</v>
      </c>
      <c r="H73" s="8" t="s">
        <v>10</v>
      </c>
      <c r="I73" s="6" t="s">
        <v>8</v>
      </c>
      <c r="J73" s="8" t="s">
        <v>11</v>
      </c>
      <c r="K73" s="5" t="s">
        <v>7</v>
      </c>
      <c r="L73" s="6" t="s">
        <v>8</v>
      </c>
      <c r="M73" s="7" t="s">
        <v>9</v>
      </c>
      <c r="N73" s="8" t="s">
        <v>10</v>
      </c>
    </row>
    <row r="74" spans="1:14" s="4" customFormat="1" ht="12.75" thickBot="1">
      <c r="A74" s="195"/>
      <c r="B74" s="221"/>
      <c r="C74" s="227"/>
      <c r="D74" s="229"/>
      <c r="E74" s="9" t="s">
        <v>12</v>
      </c>
      <c r="F74" s="10" t="s">
        <v>11</v>
      </c>
      <c r="G74" s="11" t="s">
        <v>8</v>
      </c>
      <c r="H74" s="12"/>
      <c r="I74" s="10" t="s">
        <v>12</v>
      </c>
      <c r="J74" s="12" t="s">
        <v>8</v>
      </c>
      <c r="K74" s="9" t="s">
        <v>12</v>
      </c>
      <c r="L74" s="10" t="s">
        <v>11</v>
      </c>
      <c r="M74" s="11" t="s">
        <v>8</v>
      </c>
      <c r="N74" s="12"/>
    </row>
    <row r="75" spans="1:14" s="54" customFormat="1" ht="12">
      <c r="A75" s="70" t="s">
        <v>66</v>
      </c>
      <c r="B75" s="55"/>
      <c r="C75" s="56"/>
      <c r="D75" s="57"/>
      <c r="E75" s="58"/>
      <c r="F75" s="58"/>
      <c r="G75" s="58"/>
      <c r="H75" s="57"/>
      <c r="I75" s="58"/>
      <c r="J75" s="59"/>
      <c r="K75" s="60"/>
      <c r="L75" s="61"/>
      <c r="M75" s="58"/>
      <c r="N75" s="57"/>
    </row>
    <row r="76" spans="1:14" s="54" customFormat="1" ht="12">
      <c r="A76" s="20" t="s">
        <v>67</v>
      </c>
      <c r="B76" s="62">
        <f aca="true" t="shared" si="8" ref="B76:B92">SUM(C76+D76)</f>
        <v>57412.75</v>
      </c>
      <c r="C76" s="38">
        <v>407.96</v>
      </c>
      <c r="D76" s="36">
        <v>57004.79</v>
      </c>
      <c r="E76" s="37">
        <v>126936</v>
      </c>
      <c r="F76" s="37">
        <v>167294.64</v>
      </c>
      <c r="G76" s="37">
        <v>116218.06</v>
      </c>
      <c r="H76" s="36">
        <v>562429.34</v>
      </c>
      <c r="I76" s="37">
        <v>27000</v>
      </c>
      <c r="J76" s="63">
        <v>30412.75</v>
      </c>
      <c r="K76" s="22">
        <f aca="true" t="shared" si="9" ref="K76:K91">SUM(E76+I76)</f>
        <v>153936</v>
      </c>
      <c r="L76" s="47">
        <f aca="true" t="shared" si="10" ref="L76:L91">SUM(F76+J76)</f>
        <v>197707.39</v>
      </c>
      <c r="M76" s="37">
        <v>116218.06</v>
      </c>
      <c r="N76" s="36">
        <v>562429.34</v>
      </c>
    </row>
    <row r="77" spans="1:14" ht="12">
      <c r="A77" s="20" t="s">
        <v>68</v>
      </c>
      <c r="B77" s="62">
        <f t="shared" si="8"/>
        <v>795189.47</v>
      </c>
      <c r="C77" s="38">
        <v>-77459.43</v>
      </c>
      <c r="D77" s="36">
        <v>872648.9</v>
      </c>
      <c r="E77" s="37">
        <v>309715</v>
      </c>
      <c r="F77" s="37">
        <v>867794.03</v>
      </c>
      <c r="G77" s="37">
        <v>75985.69</v>
      </c>
      <c r="H77" s="36">
        <v>59698.56</v>
      </c>
      <c r="I77" s="37">
        <v>250000</v>
      </c>
      <c r="J77" s="63">
        <v>545189.47</v>
      </c>
      <c r="K77" s="22">
        <f t="shared" si="9"/>
        <v>559715</v>
      </c>
      <c r="L77" s="47">
        <f t="shared" si="10"/>
        <v>1412983.5</v>
      </c>
      <c r="M77" s="37">
        <v>75985.69</v>
      </c>
      <c r="N77" s="36">
        <v>59698.56</v>
      </c>
    </row>
    <row r="78" spans="1:14" s="54" customFormat="1" ht="12">
      <c r="A78" s="20" t="s">
        <v>69</v>
      </c>
      <c r="B78" s="62">
        <f t="shared" si="8"/>
        <v>16148.289999999999</v>
      </c>
      <c r="C78" s="38">
        <v>606.05</v>
      </c>
      <c r="D78" s="36">
        <v>15542.24</v>
      </c>
      <c r="E78" s="37">
        <v>37452.26</v>
      </c>
      <c r="F78" s="37">
        <v>422002.9</v>
      </c>
      <c r="G78" s="37">
        <v>1497626.09</v>
      </c>
      <c r="H78" s="36">
        <v>158837.24</v>
      </c>
      <c r="I78" s="37">
        <v>2000</v>
      </c>
      <c r="J78" s="63">
        <v>14148.29</v>
      </c>
      <c r="K78" s="22">
        <f t="shared" si="9"/>
        <v>39452.26</v>
      </c>
      <c r="L78" s="47">
        <f t="shared" si="10"/>
        <v>436151.19</v>
      </c>
      <c r="M78" s="37">
        <v>1497626.09</v>
      </c>
      <c r="N78" s="36">
        <v>158837.24</v>
      </c>
    </row>
    <row r="79" spans="1:14" s="54" customFormat="1" ht="12">
      <c r="A79" s="20" t="s">
        <v>70</v>
      </c>
      <c r="B79" s="62">
        <f t="shared" si="8"/>
        <v>665168.83</v>
      </c>
      <c r="C79" s="38">
        <v>23692.73</v>
      </c>
      <c r="D79" s="36">
        <v>641476.1</v>
      </c>
      <c r="E79" s="37">
        <v>958011.15</v>
      </c>
      <c r="F79" s="37">
        <v>649511.61</v>
      </c>
      <c r="G79" s="37">
        <v>554491.64</v>
      </c>
      <c r="H79" s="36">
        <v>943682.7</v>
      </c>
      <c r="I79" s="37">
        <v>100000</v>
      </c>
      <c r="J79" s="63">
        <v>565168.83</v>
      </c>
      <c r="K79" s="22">
        <f t="shared" si="9"/>
        <v>1058011.15</v>
      </c>
      <c r="L79" s="47">
        <f t="shared" si="10"/>
        <v>1214680.44</v>
      </c>
      <c r="M79" s="37">
        <v>554491.64</v>
      </c>
      <c r="N79" s="36">
        <v>943682.7</v>
      </c>
    </row>
    <row r="80" spans="1:14" s="54" customFormat="1" ht="12">
      <c r="A80" s="20" t="s">
        <v>71</v>
      </c>
      <c r="B80" s="62">
        <f t="shared" si="8"/>
        <v>5626.31</v>
      </c>
      <c r="C80" s="38">
        <v>5307.17</v>
      </c>
      <c r="D80" s="36">
        <v>319.14</v>
      </c>
      <c r="E80" s="37">
        <v>51500</v>
      </c>
      <c r="F80" s="37">
        <v>1580.2</v>
      </c>
      <c r="G80" s="37">
        <v>40189.43</v>
      </c>
      <c r="H80" s="36">
        <v>335693.66</v>
      </c>
      <c r="I80" s="37">
        <v>1000</v>
      </c>
      <c r="J80" s="63">
        <v>4626.31</v>
      </c>
      <c r="K80" s="22">
        <f t="shared" si="9"/>
        <v>52500</v>
      </c>
      <c r="L80" s="47">
        <f t="shared" si="10"/>
        <v>6206.51</v>
      </c>
      <c r="M80" s="37">
        <v>40189.43</v>
      </c>
      <c r="N80" s="36">
        <v>335693.66</v>
      </c>
    </row>
    <row r="81" spans="1:14" s="54" customFormat="1" ht="12">
      <c r="A81" s="20" t="s">
        <v>72</v>
      </c>
      <c r="B81" s="62">
        <f t="shared" si="8"/>
        <v>454826.47</v>
      </c>
      <c r="C81" s="38">
        <v>0</v>
      </c>
      <c r="D81" s="36">
        <v>454826.47</v>
      </c>
      <c r="E81" s="37">
        <v>446780.78</v>
      </c>
      <c r="F81" s="37">
        <v>2290369.71</v>
      </c>
      <c r="G81" s="37">
        <v>2073187.21</v>
      </c>
      <c r="H81" s="36">
        <v>796409.16</v>
      </c>
      <c r="I81" s="37">
        <v>55000</v>
      </c>
      <c r="J81" s="63">
        <v>399826.47</v>
      </c>
      <c r="K81" s="22">
        <f t="shared" si="9"/>
        <v>501780.78</v>
      </c>
      <c r="L81" s="47">
        <f t="shared" si="10"/>
        <v>2690196.1799999997</v>
      </c>
      <c r="M81" s="37">
        <v>2073187.21</v>
      </c>
      <c r="N81" s="36">
        <v>796409.16</v>
      </c>
    </row>
    <row r="82" spans="1:14" s="54" customFormat="1" ht="12">
      <c r="A82" s="20" t="s">
        <v>73</v>
      </c>
      <c r="B82" s="62">
        <f t="shared" si="8"/>
        <v>58461.45</v>
      </c>
      <c r="C82" s="38">
        <v>3993.45</v>
      </c>
      <c r="D82" s="36">
        <v>54468</v>
      </c>
      <c r="E82" s="37">
        <v>261600</v>
      </c>
      <c r="F82" s="37">
        <v>60560.77</v>
      </c>
      <c r="G82" s="37">
        <v>181240.88</v>
      </c>
      <c r="H82" s="36">
        <v>648463.44</v>
      </c>
      <c r="I82" s="37">
        <v>1400</v>
      </c>
      <c r="J82" s="63">
        <v>57061.45</v>
      </c>
      <c r="K82" s="22">
        <f t="shared" si="9"/>
        <v>263000</v>
      </c>
      <c r="L82" s="47">
        <f t="shared" si="10"/>
        <v>117622.22</v>
      </c>
      <c r="M82" s="37">
        <v>181240.88</v>
      </c>
      <c r="N82" s="36">
        <v>648463.44</v>
      </c>
    </row>
    <row r="83" spans="1:14" s="54" customFormat="1" ht="12">
      <c r="A83" s="20" t="s">
        <v>74</v>
      </c>
      <c r="B83" s="62">
        <f t="shared" si="8"/>
        <v>127922.31999999998</v>
      </c>
      <c r="C83" s="38">
        <v>-137862.98</v>
      </c>
      <c r="D83" s="36">
        <v>265785.3</v>
      </c>
      <c r="E83" s="37">
        <v>43837.76</v>
      </c>
      <c r="F83" s="37">
        <v>202382.63</v>
      </c>
      <c r="G83" s="37">
        <v>261693.81</v>
      </c>
      <c r="H83" s="36">
        <v>56872.65</v>
      </c>
      <c r="I83" s="37">
        <v>63900</v>
      </c>
      <c r="J83" s="63">
        <v>64022.32</v>
      </c>
      <c r="K83" s="22">
        <f t="shared" si="9"/>
        <v>107737.76000000001</v>
      </c>
      <c r="L83" s="47">
        <f t="shared" si="10"/>
        <v>266404.95</v>
      </c>
      <c r="M83" s="37">
        <v>261693.81</v>
      </c>
      <c r="N83" s="36">
        <v>56872.65</v>
      </c>
    </row>
    <row r="84" spans="1:14" s="54" customFormat="1" ht="12">
      <c r="A84" s="20" t="s">
        <v>75</v>
      </c>
      <c r="B84" s="62">
        <f t="shared" si="8"/>
        <v>64594.54</v>
      </c>
      <c r="C84" s="38">
        <v>2120.4</v>
      </c>
      <c r="D84" s="36">
        <v>62474.14</v>
      </c>
      <c r="E84" s="37">
        <v>60351</v>
      </c>
      <c r="F84" s="37">
        <v>325087.07</v>
      </c>
      <c r="G84" s="37">
        <v>317840.97</v>
      </c>
      <c r="H84" s="36">
        <v>584182.16</v>
      </c>
      <c r="I84" s="37">
        <v>31000</v>
      </c>
      <c r="J84" s="63">
        <v>33594.54</v>
      </c>
      <c r="K84" s="22">
        <f t="shared" si="9"/>
        <v>91351</v>
      </c>
      <c r="L84" s="47">
        <f t="shared" si="10"/>
        <v>358681.61</v>
      </c>
      <c r="M84" s="37">
        <v>317840.97</v>
      </c>
      <c r="N84" s="36">
        <v>584182.16</v>
      </c>
    </row>
    <row r="85" spans="1:14" ht="12">
      <c r="A85" s="20" t="s">
        <v>76</v>
      </c>
      <c r="B85" s="62">
        <f t="shared" si="8"/>
        <v>1150695.32</v>
      </c>
      <c r="C85" s="38">
        <v>120567.61</v>
      </c>
      <c r="D85" s="36">
        <v>1030127.71</v>
      </c>
      <c r="E85" s="37">
        <v>283301</v>
      </c>
      <c r="F85" s="37">
        <v>2040968.75</v>
      </c>
      <c r="G85" s="37">
        <v>1424317.32</v>
      </c>
      <c r="H85" s="36">
        <v>124488.67</v>
      </c>
      <c r="I85" s="37">
        <v>848200</v>
      </c>
      <c r="J85" s="63">
        <v>302495.32</v>
      </c>
      <c r="K85" s="22">
        <f t="shared" si="9"/>
        <v>1131501</v>
      </c>
      <c r="L85" s="47">
        <f t="shared" si="10"/>
        <v>2343464.07</v>
      </c>
      <c r="M85" s="37">
        <v>1424317.32</v>
      </c>
      <c r="N85" s="36">
        <v>124488.67</v>
      </c>
    </row>
    <row r="86" spans="1:14" ht="12">
      <c r="A86" s="20" t="s">
        <v>77</v>
      </c>
      <c r="B86" s="62">
        <f t="shared" si="8"/>
        <v>78482.7</v>
      </c>
      <c r="C86" s="38">
        <v>0</v>
      </c>
      <c r="D86" s="36">
        <v>78482.7</v>
      </c>
      <c r="E86" s="37">
        <v>0</v>
      </c>
      <c r="F86" s="37">
        <v>111428.47</v>
      </c>
      <c r="G86" s="37">
        <v>62313.3</v>
      </c>
      <c r="H86" s="36">
        <v>626489.02</v>
      </c>
      <c r="I86" s="37">
        <v>1000</v>
      </c>
      <c r="J86" s="63">
        <v>77482.7</v>
      </c>
      <c r="K86" s="22">
        <f t="shared" si="9"/>
        <v>1000</v>
      </c>
      <c r="L86" s="47">
        <f t="shared" si="10"/>
        <v>188911.16999999998</v>
      </c>
      <c r="M86" s="37">
        <v>62313.3</v>
      </c>
      <c r="N86" s="36">
        <v>626489.02</v>
      </c>
    </row>
    <row r="87" spans="1:14" s="54" customFormat="1" ht="12">
      <c r="A87" s="20" t="s">
        <v>78</v>
      </c>
      <c r="B87" s="62">
        <f t="shared" si="8"/>
        <v>130175.3</v>
      </c>
      <c r="C87" s="38">
        <v>0</v>
      </c>
      <c r="D87" s="36">
        <v>130175.3</v>
      </c>
      <c r="E87" s="37">
        <v>162323</v>
      </c>
      <c r="F87" s="37">
        <v>375675.33</v>
      </c>
      <c r="G87" s="37">
        <v>1677874.86</v>
      </c>
      <c r="H87" s="36">
        <v>323977.76</v>
      </c>
      <c r="I87" s="37">
        <v>26035</v>
      </c>
      <c r="J87" s="63">
        <v>104140.3</v>
      </c>
      <c r="K87" s="22">
        <f t="shared" si="9"/>
        <v>188358</v>
      </c>
      <c r="L87" s="47">
        <f t="shared" si="10"/>
        <v>479815.63</v>
      </c>
      <c r="M87" s="37">
        <v>1677874.86</v>
      </c>
      <c r="N87" s="36">
        <v>323977.76</v>
      </c>
    </row>
    <row r="88" spans="1:14" s="54" customFormat="1" ht="12">
      <c r="A88" s="20" t="s">
        <v>79</v>
      </c>
      <c r="B88" s="62">
        <f t="shared" si="8"/>
        <v>20898.76</v>
      </c>
      <c r="C88" s="38">
        <v>0</v>
      </c>
      <c r="D88" s="36">
        <v>20898.76</v>
      </c>
      <c r="E88" s="37">
        <v>1000</v>
      </c>
      <c r="F88" s="37">
        <v>287793.95</v>
      </c>
      <c r="G88" s="37">
        <v>101870.52</v>
      </c>
      <c r="H88" s="36">
        <v>49736.3</v>
      </c>
      <c r="I88" s="37">
        <v>1000</v>
      </c>
      <c r="J88" s="63">
        <v>19898.76</v>
      </c>
      <c r="K88" s="22">
        <f t="shared" si="9"/>
        <v>2000</v>
      </c>
      <c r="L88" s="47">
        <f t="shared" si="10"/>
        <v>307692.71</v>
      </c>
      <c r="M88" s="37">
        <v>101870.52</v>
      </c>
      <c r="N88" s="36">
        <v>49736.3</v>
      </c>
    </row>
    <row r="89" spans="1:14" s="54" customFormat="1" ht="12">
      <c r="A89" s="20" t="s">
        <v>80</v>
      </c>
      <c r="B89" s="62">
        <f t="shared" si="8"/>
        <v>263726.52</v>
      </c>
      <c r="C89" s="38">
        <v>88105.65</v>
      </c>
      <c r="D89" s="36">
        <v>175620.87</v>
      </c>
      <c r="E89" s="37">
        <v>213040</v>
      </c>
      <c r="F89" s="37">
        <v>1110328.8</v>
      </c>
      <c r="G89" s="37">
        <v>617527.77</v>
      </c>
      <c r="H89" s="36">
        <v>839026.25</v>
      </c>
      <c r="I89" s="37">
        <v>15000</v>
      </c>
      <c r="J89" s="63">
        <v>248726.52</v>
      </c>
      <c r="K89" s="22">
        <f t="shared" si="9"/>
        <v>228040</v>
      </c>
      <c r="L89" s="47">
        <f t="shared" si="10"/>
        <v>1359055.32</v>
      </c>
      <c r="M89" s="37">
        <v>617527.77</v>
      </c>
      <c r="N89" s="36">
        <v>839026.25</v>
      </c>
    </row>
    <row r="90" spans="1:14" ht="12">
      <c r="A90" s="20" t="s">
        <v>81</v>
      </c>
      <c r="B90" s="62">
        <f t="shared" si="8"/>
        <v>207072.86</v>
      </c>
      <c r="C90" s="38">
        <v>94030.56</v>
      </c>
      <c r="D90" s="36">
        <v>113042.3</v>
      </c>
      <c r="E90" s="37">
        <v>196305</v>
      </c>
      <c r="F90" s="37">
        <v>403878.86</v>
      </c>
      <c r="G90" s="37">
        <v>330511.24</v>
      </c>
      <c r="H90" s="36">
        <v>403744.43</v>
      </c>
      <c r="I90" s="37">
        <v>1000</v>
      </c>
      <c r="J90" s="63">
        <v>206072.86</v>
      </c>
      <c r="K90" s="22">
        <f t="shared" si="9"/>
        <v>197305</v>
      </c>
      <c r="L90" s="47">
        <f t="shared" si="10"/>
        <v>609951.72</v>
      </c>
      <c r="M90" s="37">
        <v>330511.24</v>
      </c>
      <c r="N90" s="36">
        <v>403744.43</v>
      </c>
    </row>
    <row r="91" spans="1:14" s="54" customFormat="1" ht="12">
      <c r="A91" s="20" t="s">
        <v>82</v>
      </c>
      <c r="B91" s="62">
        <f t="shared" si="8"/>
        <v>161277.22999999998</v>
      </c>
      <c r="C91" s="38">
        <v>68226.69</v>
      </c>
      <c r="D91" s="36">
        <v>93050.54</v>
      </c>
      <c r="E91" s="37">
        <v>1000</v>
      </c>
      <c r="F91" s="37">
        <v>262525.85</v>
      </c>
      <c r="G91" s="37">
        <v>69872.9</v>
      </c>
      <c r="H91" s="36">
        <v>356506.49</v>
      </c>
      <c r="I91" s="37">
        <v>1000</v>
      </c>
      <c r="J91" s="63">
        <v>160277.23</v>
      </c>
      <c r="K91" s="22">
        <f t="shared" si="9"/>
        <v>2000</v>
      </c>
      <c r="L91" s="47">
        <f t="shared" si="10"/>
        <v>422803.07999999996</v>
      </c>
      <c r="M91" s="37">
        <v>69872.9</v>
      </c>
      <c r="N91" s="36">
        <v>356506.49</v>
      </c>
    </row>
    <row r="92" spans="1:14" s="54" customFormat="1" ht="12.75" thickBot="1">
      <c r="A92" s="200" t="s">
        <v>83</v>
      </c>
      <c r="B92" s="64">
        <f t="shared" si="8"/>
        <v>4257679.12</v>
      </c>
      <c r="C92" s="65">
        <f aca="true" t="shared" si="11" ref="C92:J92">SUM(C76:C91)</f>
        <v>191735.86</v>
      </c>
      <c r="D92" s="66">
        <f t="shared" si="11"/>
        <v>4065943.26</v>
      </c>
      <c r="E92" s="67">
        <f t="shared" si="11"/>
        <v>3153152.95</v>
      </c>
      <c r="F92" s="67">
        <f t="shared" si="11"/>
        <v>9579183.569999998</v>
      </c>
      <c r="G92" s="67">
        <f t="shared" si="11"/>
        <v>9402761.69</v>
      </c>
      <c r="H92" s="66">
        <f t="shared" si="11"/>
        <v>6870237.829999999</v>
      </c>
      <c r="I92" s="67">
        <f t="shared" si="11"/>
        <v>1424535</v>
      </c>
      <c r="J92" s="68">
        <f t="shared" si="11"/>
        <v>2833144.1199999996</v>
      </c>
      <c r="K92" s="39">
        <f>SUM(K75:K91)</f>
        <v>4577687.95</v>
      </c>
      <c r="L92" s="69">
        <f>SUM(L76:L91)</f>
        <v>12412327.690000001</v>
      </c>
      <c r="M92" s="67">
        <f>SUM(M76:M91)</f>
        <v>9402761.69</v>
      </c>
      <c r="N92" s="66">
        <f>SUM(N76:N91)</f>
        <v>6870237.829999999</v>
      </c>
    </row>
    <row r="93" spans="1:14" s="54" customFormat="1" ht="12">
      <c r="A93" s="70" t="s">
        <v>84</v>
      </c>
      <c r="B93" s="71"/>
      <c r="C93" s="72"/>
      <c r="D93" s="73"/>
      <c r="E93" s="74"/>
      <c r="F93" s="74"/>
      <c r="G93" s="74"/>
      <c r="H93" s="73"/>
      <c r="I93" s="74"/>
      <c r="J93" s="75"/>
      <c r="K93" s="76"/>
      <c r="L93" s="77"/>
      <c r="M93" s="77"/>
      <c r="N93" s="78"/>
    </row>
    <row r="94" spans="1:14" s="54" customFormat="1" ht="12">
      <c r="A94" s="20" t="s">
        <v>85</v>
      </c>
      <c r="B94" s="62">
        <v>22119.61</v>
      </c>
      <c r="C94" s="38">
        <v>939.71</v>
      </c>
      <c r="D94" s="36">
        <v>21179.9</v>
      </c>
      <c r="E94" s="37">
        <v>0.63</v>
      </c>
      <c r="F94" s="37">
        <v>63578.16</v>
      </c>
      <c r="G94" s="37">
        <v>74388.76</v>
      </c>
      <c r="H94" s="25">
        <v>145494.63</v>
      </c>
      <c r="I94" s="37">
        <v>10777.37</v>
      </c>
      <c r="J94" s="49">
        <v>11342.24</v>
      </c>
      <c r="K94" s="22">
        <v>10778</v>
      </c>
      <c r="L94" s="47">
        <v>74920.4</v>
      </c>
      <c r="M94" s="47">
        <v>74388.76</v>
      </c>
      <c r="N94" s="23">
        <v>145494.63</v>
      </c>
    </row>
    <row r="95" spans="1:14" s="54" customFormat="1" ht="12.75" thickBot="1">
      <c r="A95" s="79" t="s">
        <v>86</v>
      </c>
      <c r="B95" s="50">
        <f>SUM(B94)</f>
        <v>22119.61</v>
      </c>
      <c r="C95" s="65">
        <v>939.71</v>
      </c>
      <c r="D95" s="66">
        <f aca="true" t="shared" si="12" ref="D95:N95">SUM(D94)</f>
        <v>21179.9</v>
      </c>
      <c r="E95" s="67">
        <f t="shared" si="12"/>
        <v>0.63</v>
      </c>
      <c r="F95" s="67">
        <f t="shared" si="12"/>
        <v>63578.16</v>
      </c>
      <c r="G95" s="67">
        <f t="shared" si="12"/>
        <v>74388.76</v>
      </c>
      <c r="H95" s="66">
        <f t="shared" si="12"/>
        <v>145494.63</v>
      </c>
      <c r="I95" s="67">
        <f t="shared" si="12"/>
        <v>10777.37</v>
      </c>
      <c r="J95" s="52">
        <f t="shared" si="12"/>
        <v>11342.24</v>
      </c>
      <c r="K95" s="39">
        <f t="shared" si="12"/>
        <v>10778</v>
      </c>
      <c r="L95" s="69">
        <f t="shared" si="12"/>
        <v>74920.4</v>
      </c>
      <c r="M95" s="69">
        <f t="shared" si="12"/>
        <v>74388.76</v>
      </c>
      <c r="N95" s="40">
        <f t="shared" si="12"/>
        <v>145494.63</v>
      </c>
    </row>
    <row r="96" spans="1:14" s="54" customFormat="1" ht="12">
      <c r="A96" s="70" t="s">
        <v>87</v>
      </c>
      <c r="B96" s="55"/>
      <c r="C96" s="56"/>
      <c r="D96" s="57"/>
      <c r="E96" s="58"/>
      <c r="F96" s="58"/>
      <c r="G96" s="58"/>
      <c r="H96" s="57"/>
      <c r="I96" s="58"/>
      <c r="J96" s="80"/>
      <c r="K96" s="14"/>
      <c r="L96" s="81"/>
      <c r="M96" s="81"/>
      <c r="N96" s="15"/>
    </row>
    <row r="97" spans="1:14" s="54" customFormat="1" ht="12">
      <c r="A97" s="82" t="s">
        <v>88</v>
      </c>
      <c r="B97" s="62">
        <v>2865798.45</v>
      </c>
      <c r="C97" s="38">
        <v>0</v>
      </c>
      <c r="D97" s="36">
        <v>2865798.45</v>
      </c>
      <c r="E97" s="37">
        <v>272522.83</v>
      </c>
      <c r="F97" s="37">
        <v>8541198.71</v>
      </c>
      <c r="G97" s="37">
        <v>3259029.25</v>
      </c>
      <c r="H97" s="36">
        <v>307504.34</v>
      </c>
      <c r="I97" s="37">
        <v>300000</v>
      </c>
      <c r="J97" s="49">
        <v>2565798.45</v>
      </c>
      <c r="K97" s="22">
        <v>572522.83</v>
      </c>
      <c r="L97" s="47">
        <v>11106997.16</v>
      </c>
      <c r="M97" s="47">
        <v>3259029.25</v>
      </c>
      <c r="N97" s="23">
        <v>307504.34</v>
      </c>
    </row>
    <row r="98" spans="1:14" s="54" customFormat="1" ht="12.75" thickBot="1">
      <c r="A98" s="79" t="s">
        <v>89</v>
      </c>
      <c r="B98" s="50">
        <f aca="true" t="shared" si="13" ref="B98:N98">SUM(B97)</f>
        <v>2865798.45</v>
      </c>
      <c r="C98" s="65">
        <f t="shared" si="13"/>
        <v>0</v>
      </c>
      <c r="D98" s="66">
        <f t="shared" si="13"/>
        <v>2865798.45</v>
      </c>
      <c r="E98" s="67">
        <f t="shared" si="13"/>
        <v>272522.83</v>
      </c>
      <c r="F98" s="67">
        <f t="shared" si="13"/>
        <v>8541198.71</v>
      </c>
      <c r="G98" s="67">
        <f t="shared" si="13"/>
        <v>3259029.25</v>
      </c>
      <c r="H98" s="66">
        <f t="shared" si="13"/>
        <v>307504.34</v>
      </c>
      <c r="I98" s="67">
        <f t="shared" si="13"/>
        <v>300000</v>
      </c>
      <c r="J98" s="52">
        <f t="shared" si="13"/>
        <v>2565798.45</v>
      </c>
      <c r="K98" s="39">
        <f t="shared" si="13"/>
        <v>572522.83</v>
      </c>
      <c r="L98" s="69">
        <f t="shared" si="13"/>
        <v>11106997.16</v>
      </c>
      <c r="M98" s="69">
        <f t="shared" si="13"/>
        <v>3259029.25</v>
      </c>
      <c r="N98" s="40">
        <f t="shared" si="13"/>
        <v>307504.34</v>
      </c>
    </row>
    <row r="99" spans="1:14" ht="12">
      <c r="A99" s="70" t="s">
        <v>90</v>
      </c>
      <c r="B99" s="41"/>
      <c r="C99" s="42"/>
      <c r="D99" s="43"/>
      <c r="E99" s="44"/>
      <c r="F99" s="44"/>
      <c r="G99" s="44"/>
      <c r="H99" s="43"/>
      <c r="I99" s="44"/>
      <c r="J99" s="43"/>
      <c r="K99" s="14"/>
      <c r="L99" s="81"/>
      <c r="M99" s="81"/>
      <c r="N99" s="15"/>
    </row>
    <row r="100" spans="1:14" s="87" customFormat="1" ht="12.75" customHeight="1">
      <c r="A100" s="82" t="s">
        <v>91</v>
      </c>
      <c r="B100" s="46">
        <v>0</v>
      </c>
      <c r="C100" s="83">
        <v>0</v>
      </c>
      <c r="D100" s="84">
        <v>0</v>
      </c>
      <c r="E100" s="85">
        <v>0</v>
      </c>
      <c r="F100" s="86">
        <v>13798.8</v>
      </c>
      <c r="G100" s="86">
        <v>53350.42</v>
      </c>
      <c r="H100" s="49">
        <v>4081</v>
      </c>
      <c r="I100" s="47">
        <v>0</v>
      </c>
      <c r="J100" s="49">
        <v>0</v>
      </c>
      <c r="K100" s="22">
        <v>0</v>
      </c>
      <c r="L100" s="47">
        <v>13798.8</v>
      </c>
      <c r="M100" s="47">
        <v>53350.42</v>
      </c>
      <c r="N100" s="23">
        <v>4081</v>
      </c>
    </row>
    <row r="101" spans="1:14" s="87" customFormat="1" ht="12.75" customHeight="1">
      <c r="A101" s="82" t="s">
        <v>92</v>
      </c>
      <c r="B101" s="46">
        <v>88.57</v>
      </c>
      <c r="C101" s="88">
        <v>88.57</v>
      </c>
      <c r="D101" s="49">
        <v>0</v>
      </c>
      <c r="E101" s="85">
        <v>0</v>
      </c>
      <c r="F101" s="85">
        <v>3154.06</v>
      </c>
      <c r="G101" s="85">
        <v>13395</v>
      </c>
      <c r="H101" s="49">
        <v>10839.71</v>
      </c>
      <c r="I101" s="47">
        <v>0</v>
      </c>
      <c r="J101" s="49">
        <v>88.57</v>
      </c>
      <c r="K101" s="22">
        <v>0</v>
      </c>
      <c r="L101" s="47">
        <v>3242.63</v>
      </c>
      <c r="M101" s="47">
        <v>13395</v>
      </c>
      <c r="N101" s="23">
        <v>10839.71</v>
      </c>
    </row>
    <row r="102" spans="1:14" s="87" customFormat="1" ht="12.75" customHeight="1">
      <c r="A102" s="82" t="s">
        <v>93</v>
      </c>
      <c r="B102" s="62">
        <v>0</v>
      </c>
      <c r="C102" s="88">
        <v>0</v>
      </c>
      <c r="D102" s="49">
        <v>0</v>
      </c>
      <c r="E102" s="85">
        <v>0</v>
      </c>
      <c r="F102" s="85">
        <v>16232.97</v>
      </c>
      <c r="G102" s="85">
        <v>0</v>
      </c>
      <c r="H102" s="49">
        <v>10005.28</v>
      </c>
      <c r="I102" s="85">
        <v>0</v>
      </c>
      <c r="J102" s="49">
        <v>0</v>
      </c>
      <c r="K102" s="88">
        <v>0</v>
      </c>
      <c r="L102" s="85">
        <v>16232.97</v>
      </c>
      <c r="M102" s="85">
        <v>0</v>
      </c>
      <c r="N102" s="49">
        <v>10005.28</v>
      </c>
    </row>
    <row r="103" spans="1:14" s="87" customFormat="1" ht="12.75" customHeight="1">
      <c r="A103" s="82" t="s">
        <v>94</v>
      </c>
      <c r="B103" s="62">
        <v>1396.26</v>
      </c>
      <c r="C103" s="88">
        <v>1396.26</v>
      </c>
      <c r="D103" s="49">
        <v>0</v>
      </c>
      <c r="E103" s="85">
        <v>1000</v>
      </c>
      <c r="F103" s="85">
        <v>28285.4</v>
      </c>
      <c r="G103" s="85">
        <v>71972.01</v>
      </c>
      <c r="H103" s="49">
        <v>24392.65</v>
      </c>
      <c r="I103" s="47">
        <v>1000</v>
      </c>
      <c r="J103" s="49">
        <v>396.26</v>
      </c>
      <c r="K103" s="22">
        <v>2000</v>
      </c>
      <c r="L103" s="47">
        <v>28681.66</v>
      </c>
      <c r="M103" s="47">
        <v>71972.01</v>
      </c>
      <c r="N103" s="23">
        <v>24392.65</v>
      </c>
    </row>
    <row r="104" spans="1:14" s="87" customFormat="1" ht="12.75" customHeight="1">
      <c r="A104" s="82" t="s">
        <v>95</v>
      </c>
      <c r="B104" s="62">
        <v>0.85</v>
      </c>
      <c r="C104" s="88">
        <v>0.85</v>
      </c>
      <c r="D104" s="49">
        <v>0</v>
      </c>
      <c r="E104" s="85">
        <v>0</v>
      </c>
      <c r="F104" s="85">
        <v>1191.05</v>
      </c>
      <c r="G104" s="89">
        <v>92079.1</v>
      </c>
      <c r="H104" s="49">
        <v>11315.22</v>
      </c>
      <c r="I104" s="47">
        <v>0</v>
      </c>
      <c r="J104" s="49">
        <v>0.85</v>
      </c>
      <c r="K104" s="22">
        <v>0</v>
      </c>
      <c r="L104" s="47">
        <v>1191.9</v>
      </c>
      <c r="M104" s="24">
        <v>92079.1</v>
      </c>
      <c r="N104" s="23">
        <v>11315.22</v>
      </c>
    </row>
    <row r="105" spans="1:14" s="90" customFormat="1" ht="12.75" customHeight="1" thickBot="1">
      <c r="A105" s="79" t="s">
        <v>96</v>
      </c>
      <c r="B105" s="50">
        <f aca="true" t="shared" si="14" ref="B105:L105">SUM(B100:B104)</f>
        <v>1485.6799999999998</v>
      </c>
      <c r="C105" s="51">
        <f t="shared" si="14"/>
        <v>1485.6799999999998</v>
      </c>
      <c r="D105" s="52">
        <f t="shared" si="14"/>
        <v>0</v>
      </c>
      <c r="E105" s="53">
        <f t="shared" si="14"/>
        <v>1000</v>
      </c>
      <c r="F105" s="53">
        <f t="shared" si="14"/>
        <v>62662.280000000006</v>
      </c>
      <c r="G105" s="53">
        <f t="shared" si="14"/>
        <v>230796.53</v>
      </c>
      <c r="H105" s="52">
        <f t="shared" si="14"/>
        <v>60633.86</v>
      </c>
      <c r="I105" s="69">
        <f t="shared" si="14"/>
        <v>1000</v>
      </c>
      <c r="J105" s="52">
        <f t="shared" si="14"/>
        <v>485.68</v>
      </c>
      <c r="K105" s="39">
        <f t="shared" si="14"/>
        <v>2000</v>
      </c>
      <c r="L105" s="69">
        <f t="shared" si="14"/>
        <v>63147.96</v>
      </c>
      <c r="M105" s="69">
        <f>SUM(M99:M104)</f>
        <v>230796.53</v>
      </c>
      <c r="N105" s="40">
        <f>SUM(N99:N104)</f>
        <v>60633.86</v>
      </c>
    </row>
    <row r="106" spans="1:14" s="87" customFormat="1" ht="12.75" customHeight="1">
      <c r="A106" s="70" t="s">
        <v>97</v>
      </c>
      <c r="B106" s="55"/>
      <c r="C106" s="91"/>
      <c r="D106" s="80"/>
      <c r="E106" s="92"/>
      <c r="F106" s="92"/>
      <c r="G106" s="92"/>
      <c r="H106" s="80"/>
      <c r="I106" s="81"/>
      <c r="J106" s="80"/>
      <c r="K106" s="14"/>
      <c r="L106" s="81"/>
      <c r="M106" s="81"/>
      <c r="N106" s="15"/>
    </row>
    <row r="107" spans="1:14" s="87" customFormat="1" ht="12.75" customHeight="1">
      <c r="A107" s="82" t="s">
        <v>98</v>
      </c>
      <c r="B107" s="46">
        <f>SUM(C107+D107)</f>
        <v>73906.02</v>
      </c>
      <c r="C107" s="88">
        <v>0</v>
      </c>
      <c r="D107" s="49">
        <v>73906.02</v>
      </c>
      <c r="E107" s="85">
        <v>240657</v>
      </c>
      <c r="F107" s="85">
        <v>549211</v>
      </c>
      <c r="G107" s="85">
        <v>600947.43</v>
      </c>
      <c r="H107" s="49">
        <v>172889.65</v>
      </c>
      <c r="I107" s="47">
        <v>36000</v>
      </c>
      <c r="J107" s="49">
        <v>37906.02</v>
      </c>
      <c r="K107" s="22">
        <f>SUM(E107+I107)</f>
        <v>276657</v>
      </c>
      <c r="L107" s="47">
        <f>SUM(F107+J107)</f>
        <v>587117.02</v>
      </c>
      <c r="M107" s="47">
        <f>G107</f>
        <v>600947.43</v>
      </c>
      <c r="N107" s="23">
        <f>H107</f>
        <v>172889.65</v>
      </c>
    </row>
    <row r="108" spans="1:14" s="87" customFormat="1" ht="12.75" customHeight="1">
      <c r="A108" s="82" t="s">
        <v>99</v>
      </c>
      <c r="B108" s="46">
        <f>SUM(C108+D108)</f>
        <v>33169.49000000005</v>
      </c>
      <c r="C108" s="88">
        <v>-301853.79</v>
      </c>
      <c r="D108" s="49">
        <v>335023.28</v>
      </c>
      <c r="E108" s="85">
        <v>122758.68</v>
      </c>
      <c r="F108" s="85">
        <v>337987.44</v>
      </c>
      <c r="G108" s="85">
        <v>255604.51</v>
      </c>
      <c r="H108" s="49">
        <v>25840.91</v>
      </c>
      <c r="I108" s="47">
        <v>16000</v>
      </c>
      <c r="J108" s="49">
        <v>17169.49</v>
      </c>
      <c r="K108" s="22">
        <f>SUM(E108+I108)</f>
        <v>138758.68</v>
      </c>
      <c r="L108" s="47">
        <f>SUM(F108+J108)</f>
        <v>355156.93</v>
      </c>
      <c r="M108" s="47">
        <f>G108</f>
        <v>255604.51</v>
      </c>
      <c r="N108" s="23">
        <f>H108</f>
        <v>25840.91</v>
      </c>
    </row>
    <row r="109" spans="1:14" s="90" customFormat="1" ht="12.75" customHeight="1" thickBot="1">
      <c r="A109" s="79" t="s">
        <v>100</v>
      </c>
      <c r="B109" s="50">
        <f aca="true" t="shared" si="15" ref="B109:N109">SUM(B107:B108)</f>
        <v>107075.51000000005</v>
      </c>
      <c r="C109" s="51">
        <f t="shared" si="15"/>
        <v>-301853.79</v>
      </c>
      <c r="D109" s="52">
        <f t="shared" si="15"/>
        <v>408929.30000000005</v>
      </c>
      <c r="E109" s="53">
        <f t="shared" si="15"/>
        <v>363415.68</v>
      </c>
      <c r="F109" s="53">
        <f t="shared" si="15"/>
        <v>887198.44</v>
      </c>
      <c r="G109" s="53">
        <f t="shared" si="15"/>
        <v>856551.9400000001</v>
      </c>
      <c r="H109" s="52">
        <f t="shared" si="15"/>
        <v>198730.56</v>
      </c>
      <c r="I109" s="53">
        <f t="shared" si="15"/>
        <v>52000</v>
      </c>
      <c r="J109" s="52">
        <f t="shared" si="15"/>
        <v>55075.509999999995</v>
      </c>
      <c r="K109" s="51">
        <f t="shared" si="15"/>
        <v>415415.68</v>
      </c>
      <c r="L109" s="53">
        <f t="shared" si="15"/>
        <v>942273.95</v>
      </c>
      <c r="M109" s="53">
        <f t="shared" si="15"/>
        <v>856551.9400000001</v>
      </c>
      <c r="N109" s="52">
        <f t="shared" si="15"/>
        <v>198730.56</v>
      </c>
    </row>
    <row r="110" spans="1:14" s="87" customFormat="1" ht="12.75" customHeight="1">
      <c r="A110" s="70" t="s">
        <v>101</v>
      </c>
      <c r="B110" s="55"/>
      <c r="C110" s="91"/>
      <c r="D110" s="80"/>
      <c r="E110" s="92"/>
      <c r="F110" s="92"/>
      <c r="G110" s="92"/>
      <c r="H110" s="80"/>
      <c r="I110" s="81"/>
      <c r="J110" s="80"/>
      <c r="K110" s="14"/>
      <c r="L110" s="81"/>
      <c r="M110" s="81"/>
      <c r="N110" s="15"/>
    </row>
    <row r="111" spans="1:14" s="87" customFormat="1" ht="12.75" customHeight="1">
      <c r="A111" s="82" t="s">
        <v>102</v>
      </c>
      <c r="B111" s="62">
        <v>0</v>
      </c>
      <c r="C111" s="88">
        <v>0</v>
      </c>
      <c r="D111" s="49">
        <v>0</v>
      </c>
      <c r="E111" s="85">
        <v>0</v>
      </c>
      <c r="F111" s="85">
        <v>164432.75</v>
      </c>
      <c r="G111" s="85">
        <v>93273.67</v>
      </c>
      <c r="H111" s="49">
        <v>29889.6</v>
      </c>
      <c r="I111" s="47">
        <v>0</v>
      </c>
      <c r="J111" s="49">
        <v>0</v>
      </c>
      <c r="K111" s="22">
        <v>0</v>
      </c>
      <c r="L111" s="47">
        <v>164432.75</v>
      </c>
      <c r="M111" s="47">
        <v>93273.67</v>
      </c>
      <c r="N111" s="23">
        <v>29889.6</v>
      </c>
    </row>
    <row r="112" spans="1:14" s="87" customFormat="1" ht="12.75" customHeight="1">
      <c r="A112" s="82" t="s">
        <v>103</v>
      </c>
      <c r="B112" s="62">
        <v>1826.95</v>
      </c>
      <c r="C112" s="88">
        <v>1826.95</v>
      </c>
      <c r="D112" s="49">
        <v>0</v>
      </c>
      <c r="E112" s="85">
        <v>1000</v>
      </c>
      <c r="F112" s="85">
        <v>202859.69</v>
      </c>
      <c r="G112" s="85">
        <v>0</v>
      </c>
      <c r="H112" s="49">
        <v>69278.42</v>
      </c>
      <c r="I112" s="47">
        <v>1000</v>
      </c>
      <c r="J112" s="49">
        <v>826.95</v>
      </c>
      <c r="K112" s="22">
        <v>2000</v>
      </c>
      <c r="L112" s="47">
        <v>203686.64</v>
      </c>
      <c r="M112" s="47">
        <v>0</v>
      </c>
      <c r="N112" s="23">
        <v>69278.42</v>
      </c>
    </row>
    <row r="113" spans="1:14" s="90" customFormat="1" ht="12.75" customHeight="1" thickBot="1">
      <c r="A113" s="79" t="s">
        <v>104</v>
      </c>
      <c r="B113" s="50">
        <f aca="true" t="shared" si="16" ref="B113:N113">SUM(B111:B112)</f>
        <v>1826.95</v>
      </c>
      <c r="C113" s="51">
        <f t="shared" si="16"/>
        <v>1826.95</v>
      </c>
      <c r="D113" s="52">
        <f t="shared" si="16"/>
        <v>0</v>
      </c>
      <c r="E113" s="53">
        <f t="shared" si="16"/>
        <v>1000</v>
      </c>
      <c r="F113" s="53">
        <f t="shared" si="16"/>
        <v>367292.44</v>
      </c>
      <c r="G113" s="53">
        <f t="shared" si="16"/>
        <v>93273.67</v>
      </c>
      <c r="H113" s="52">
        <f t="shared" si="16"/>
        <v>99168.01999999999</v>
      </c>
      <c r="I113" s="69">
        <f t="shared" si="16"/>
        <v>1000</v>
      </c>
      <c r="J113" s="52">
        <f t="shared" si="16"/>
        <v>826.95</v>
      </c>
      <c r="K113" s="39">
        <f t="shared" si="16"/>
        <v>2000</v>
      </c>
      <c r="L113" s="69">
        <f t="shared" si="16"/>
        <v>368119.39</v>
      </c>
      <c r="M113" s="69">
        <f t="shared" si="16"/>
        <v>93273.67</v>
      </c>
      <c r="N113" s="40">
        <f t="shared" si="16"/>
        <v>99168.01999999999</v>
      </c>
    </row>
    <row r="114" spans="1:14" s="87" customFormat="1" ht="12.75" customHeight="1">
      <c r="A114" s="70" t="s">
        <v>105</v>
      </c>
      <c r="B114" s="55"/>
      <c r="C114" s="91"/>
      <c r="D114" s="80"/>
      <c r="E114" s="92"/>
      <c r="F114" s="92"/>
      <c r="G114" s="92"/>
      <c r="H114" s="80"/>
      <c r="I114" s="81"/>
      <c r="J114" s="80"/>
      <c r="K114" s="14"/>
      <c r="L114" s="81"/>
      <c r="M114" s="81"/>
      <c r="N114" s="15"/>
    </row>
    <row r="115" spans="1:14" s="87" customFormat="1" ht="12.75" customHeight="1">
      <c r="A115" s="82" t="s">
        <v>106</v>
      </c>
      <c r="B115" s="46">
        <f>SUM(C115+D115)</f>
        <v>130105.19</v>
      </c>
      <c r="C115" s="88">
        <v>10335.57</v>
      </c>
      <c r="D115" s="49">
        <v>119769.62</v>
      </c>
      <c r="E115" s="85">
        <v>0</v>
      </c>
      <c r="F115" s="85">
        <v>363987.39</v>
      </c>
      <c r="G115" s="85">
        <v>104836.51</v>
      </c>
      <c r="H115" s="49">
        <v>256508.87</v>
      </c>
      <c r="I115" s="47">
        <v>104000</v>
      </c>
      <c r="J115" s="49">
        <v>26105.19</v>
      </c>
      <c r="K115" s="22">
        <f>SUM(E115+I115)</f>
        <v>104000</v>
      </c>
      <c r="L115" s="47">
        <f>SUM(F115+J115)</f>
        <v>390092.58</v>
      </c>
      <c r="M115" s="47">
        <f>G115</f>
        <v>104836.51</v>
      </c>
      <c r="N115" s="23">
        <f>H115</f>
        <v>256508.87</v>
      </c>
    </row>
    <row r="116" spans="1:14" s="54" customFormat="1" ht="12.75" thickBot="1">
      <c r="A116" s="79" t="s">
        <v>107</v>
      </c>
      <c r="B116" s="93">
        <v>130105.19</v>
      </c>
      <c r="C116" s="94">
        <v>10335.57</v>
      </c>
      <c r="D116" s="95">
        <v>119769.62</v>
      </c>
      <c r="E116" s="96">
        <v>0</v>
      </c>
      <c r="F116" s="96">
        <v>363987.39</v>
      </c>
      <c r="G116" s="96">
        <v>104836.51</v>
      </c>
      <c r="H116" s="95">
        <v>256508.87</v>
      </c>
      <c r="I116" s="69">
        <v>104000</v>
      </c>
      <c r="J116" s="95">
        <v>26105.19</v>
      </c>
      <c r="K116" s="39">
        <v>104000</v>
      </c>
      <c r="L116" s="69">
        <v>390092.58</v>
      </c>
      <c r="M116" s="69">
        <v>104836.51</v>
      </c>
      <c r="N116" s="40">
        <v>256508.87</v>
      </c>
    </row>
    <row r="117" spans="1:14" ht="12">
      <c r="A117" s="70" t="s">
        <v>108</v>
      </c>
      <c r="B117" s="41"/>
      <c r="C117" s="42"/>
      <c r="D117" s="43"/>
      <c r="E117" s="44"/>
      <c r="F117" s="44"/>
      <c r="G117" s="44"/>
      <c r="H117" s="43"/>
      <c r="I117" s="44"/>
      <c r="J117" s="43"/>
      <c r="K117" s="14"/>
      <c r="L117" s="81"/>
      <c r="M117" s="81"/>
      <c r="N117" s="15"/>
    </row>
    <row r="118" spans="1:14" ht="12">
      <c r="A118" s="97" t="s">
        <v>109</v>
      </c>
      <c r="B118" s="98">
        <f aca="true" t="shared" si="17" ref="B118:B124">C118+D118</f>
        <v>8942.89</v>
      </c>
      <c r="C118" s="99">
        <v>8942.89</v>
      </c>
      <c r="D118" s="100">
        <v>0</v>
      </c>
      <c r="E118" s="101">
        <v>15775</v>
      </c>
      <c r="F118" s="101">
        <v>58458.25</v>
      </c>
      <c r="G118" s="101">
        <v>166206.4</v>
      </c>
      <c r="H118" s="100">
        <v>109315.31</v>
      </c>
      <c r="I118" s="101">
        <v>1780</v>
      </c>
      <c r="J118" s="100">
        <v>7162.89</v>
      </c>
      <c r="K118" s="102">
        <f aca="true" t="shared" si="18" ref="K118:L123">E118+I118</f>
        <v>17555</v>
      </c>
      <c r="L118" s="103">
        <f t="shared" si="18"/>
        <v>65621.14</v>
      </c>
      <c r="M118" s="103">
        <f aca="true" t="shared" si="19" ref="M118:N124">G118</f>
        <v>166206.4</v>
      </c>
      <c r="N118" s="104">
        <f t="shared" si="19"/>
        <v>109315.31</v>
      </c>
    </row>
    <row r="119" spans="1:14" s="4" customFormat="1" ht="12">
      <c r="A119" s="20" t="s">
        <v>110</v>
      </c>
      <c r="B119" s="98">
        <f t="shared" si="17"/>
        <v>9625.19</v>
      </c>
      <c r="C119" s="26">
        <v>9625.19</v>
      </c>
      <c r="D119" s="25">
        <v>0</v>
      </c>
      <c r="E119" s="24">
        <v>56927</v>
      </c>
      <c r="F119" s="24">
        <v>124733.62</v>
      </c>
      <c r="G119" s="24">
        <v>42422</v>
      </c>
      <c r="H119" s="25">
        <v>182947.2</v>
      </c>
      <c r="I119" s="24">
        <v>1925</v>
      </c>
      <c r="J119" s="105">
        <v>7700.19</v>
      </c>
      <c r="K119" s="102">
        <f t="shared" si="18"/>
        <v>58852</v>
      </c>
      <c r="L119" s="103">
        <f t="shared" si="18"/>
        <v>132433.81</v>
      </c>
      <c r="M119" s="103">
        <f t="shared" si="19"/>
        <v>42422</v>
      </c>
      <c r="N119" s="104">
        <f t="shared" si="19"/>
        <v>182947.2</v>
      </c>
    </row>
    <row r="120" spans="1:14" s="4" customFormat="1" ht="12">
      <c r="A120" s="20" t="s">
        <v>111</v>
      </c>
      <c r="B120" s="98">
        <f t="shared" si="17"/>
        <v>12709.14</v>
      </c>
      <c r="C120" s="26">
        <v>12709.14</v>
      </c>
      <c r="D120" s="25">
        <v>0</v>
      </c>
      <c r="E120" s="24">
        <v>12000</v>
      </c>
      <c r="F120" s="24">
        <v>135668.47</v>
      </c>
      <c r="G120" s="24">
        <v>107846.87</v>
      </c>
      <c r="H120" s="25">
        <v>187849.56</v>
      </c>
      <c r="I120" s="24">
        <v>10000</v>
      </c>
      <c r="J120" s="105">
        <v>2709.14</v>
      </c>
      <c r="K120" s="102">
        <f t="shared" si="18"/>
        <v>22000</v>
      </c>
      <c r="L120" s="103">
        <f t="shared" si="18"/>
        <v>138377.61000000002</v>
      </c>
      <c r="M120" s="103">
        <f t="shared" si="19"/>
        <v>107846.87</v>
      </c>
      <c r="N120" s="104">
        <f t="shared" si="19"/>
        <v>187849.56</v>
      </c>
    </row>
    <row r="121" spans="1:14" s="4" customFormat="1" ht="12">
      <c r="A121" s="20" t="s">
        <v>112</v>
      </c>
      <c r="B121" s="98">
        <f t="shared" si="17"/>
        <v>0</v>
      </c>
      <c r="C121" s="26">
        <v>0</v>
      </c>
      <c r="D121" s="25">
        <v>0</v>
      </c>
      <c r="E121" s="24">
        <v>30</v>
      </c>
      <c r="F121" s="24">
        <v>46.42</v>
      </c>
      <c r="G121" s="24">
        <v>34920</v>
      </c>
      <c r="H121" s="25">
        <v>80904.47</v>
      </c>
      <c r="I121" s="24">
        <v>0</v>
      </c>
      <c r="J121" s="105">
        <v>0</v>
      </c>
      <c r="K121" s="102">
        <f t="shared" si="18"/>
        <v>30</v>
      </c>
      <c r="L121" s="103">
        <f t="shared" si="18"/>
        <v>46.42</v>
      </c>
      <c r="M121" s="103">
        <f t="shared" si="19"/>
        <v>34920</v>
      </c>
      <c r="N121" s="104">
        <f t="shared" si="19"/>
        <v>80904.47</v>
      </c>
    </row>
    <row r="122" spans="1:14" s="4" customFormat="1" ht="12">
      <c r="A122" s="20" t="s">
        <v>113</v>
      </c>
      <c r="B122" s="98">
        <f t="shared" si="17"/>
        <v>0</v>
      </c>
      <c r="C122" s="26">
        <v>0</v>
      </c>
      <c r="D122" s="25">
        <v>0</v>
      </c>
      <c r="E122" s="24">
        <v>12300</v>
      </c>
      <c r="F122" s="24">
        <v>61511.65</v>
      </c>
      <c r="G122" s="24">
        <v>0</v>
      </c>
      <c r="H122" s="25">
        <v>37142.27</v>
      </c>
      <c r="I122" s="24">
        <v>0</v>
      </c>
      <c r="J122" s="105">
        <v>0</v>
      </c>
      <c r="K122" s="102">
        <f t="shared" si="18"/>
        <v>12300</v>
      </c>
      <c r="L122" s="103">
        <f t="shared" si="18"/>
        <v>61511.65</v>
      </c>
      <c r="M122" s="103">
        <f t="shared" si="19"/>
        <v>0</v>
      </c>
      <c r="N122" s="104">
        <f t="shared" si="19"/>
        <v>37142.27</v>
      </c>
    </row>
    <row r="123" spans="1:14" s="4" customFormat="1" ht="12" customHeight="1">
      <c r="A123" s="20" t="s">
        <v>114</v>
      </c>
      <c r="B123" s="98">
        <f t="shared" si="17"/>
        <v>0</v>
      </c>
      <c r="C123" s="26">
        <v>0</v>
      </c>
      <c r="D123" s="25">
        <v>0</v>
      </c>
      <c r="E123" s="24">
        <v>42000</v>
      </c>
      <c r="F123" s="24">
        <v>65000</v>
      </c>
      <c r="G123" s="24">
        <v>21359.91</v>
      </c>
      <c r="H123" s="25">
        <v>50293.29</v>
      </c>
      <c r="I123" s="24">
        <v>0</v>
      </c>
      <c r="J123" s="105">
        <v>0</v>
      </c>
      <c r="K123" s="102">
        <f t="shared" si="18"/>
        <v>42000</v>
      </c>
      <c r="L123" s="103">
        <f t="shared" si="18"/>
        <v>65000</v>
      </c>
      <c r="M123" s="103">
        <f t="shared" si="19"/>
        <v>21359.91</v>
      </c>
      <c r="N123" s="104">
        <f t="shared" si="19"/>
        <v>50293.29</v>
      </c>
    </row>
    <row r="124" spans="1:14" s="4" customFormat="1" ht="12.75" customHeight="1">
      <c r="A124" s="106" t="s">
        <v>115</v>
      </c>
      <c r="B124" s="98">
        <f t="shared" si="17"/>
        <v>38876.89</v>
      </c>
      <c r="C124" s="26">
        <v>38876.89</v>
      </c>
      <c r="D124" s="25">
        <v>0</v>
      </c>
      <c r="E124" s="24">
        <v>0</v>
      </c>
      <c r="F124" s="24">
        <v>14062.5</v>
      </c>
      <c r="G124" s="24">
        <v>15445.29</v>
      </c>
      <c r="H124" s="25">
        <v>115453.8</v>
      </c>
      <c r="I124" s="24">
        <v>0</v>
      </c>
      <c r="J124" s="105">
        <v>38876.89</v>
      </c>
      <c r="K124" s="107">
        <v>0</v>
      </c>
      <c r="L124" s="103">
        <f>F124+J124</f>
        <v>52939.39</v>
      </c>
      <c r="M124" s="103">
        <f t="shared" si="19"/>
        <v>15445.29</v>
      </c>
      <c r="N124" s="104">
        <f t="shared" si="19"/>
        <v>115453.8</v>
      </c>
    </row>
    <row r="125" spans="1:14" s="31" customFormat="1" ht="12.75" thickBot="1">
      <c r="A125" s="79" t="s">
        <v>116</v>
      </c>
      <c r="B125" s="108">
        <f aca="true" t="shared" si="20" ref="B125:N125">SUM(B118:B124)</f>
        <v>70154.11</v>
      </c>
      <c r="C125" s="214">
        <f t="shared" si="20"/>
        <v>70154.11</v>
      </c>
      <c r="D125" s="213">
        <f t="shared" si="20"/>
        <v>0</v>
      </c>
      <c r="E125" s="214">
        <f t="shared" si="20"/>
        <v>139032</v>
      </c>
      <c r="F125" s="215">
        <f t="shared" si="20"/>
        <v>459480.91</v>
      </c>
      <c r="G125" s="215">
        <f t="shared" si="20"/>
        <v>388200.47</v>
      </c>
      <c r="H125" s="213">
        <f t="shared" si="20"/>
        <v>763905.9000000001</v>
      </c>
      <c r="I125" s="214">
        <f t="shared" si="20"/>
        <v>13705</v>
      </c>
      <c r="J125" s="213">
        <f t="shared" si="20"/>
        <v>56449.11</v>
      </c>
      <c r="K125" s="216">
        <f t="shared" si="20"/>
        <v>152737</v>
      </c>
      <c r="L125" s="215">
        <f t="shared" si="20"/>
        <v>515930.0200000001</v>
      </c>
      <c r="M125" s="215">
        <f t="shared" si="20"/>
        <v>388200.47</v>
      </c>
      <c r="N125" s="213">
        <f t="shared" si="20"/>
        <v>763905.9000000001</v>
      </c>
    </row>
    <row r="126" spans="1:14" s="174" customFormat="1" ht="12">
      <c r="A126" s="180"/>
      <c r="B126" s="179"/>
      <c r="C126" s="179"/>
      <c r="D126" s="179"/>
      <c r="E126" s="179"/>
      <c r="F126" s="179"/>
      <c r="G126" s="179"/>
      <c r="H126" s="179"/>
      <c r="I126" s="179"/>
      <c r="J126" s="179"/>
      <c r="K126" s="181"/>
      <c r="L126" s="179"/>
      <c r="M126" s="179"/>
      <c r="N126" s="179"/>
    </row>
    <row r="127" spans="1:14" s="174" customFormat="1" ht="12">
      <c r="A127" s="180"/>
      <c r="B127" s="179"/>
      <c r="C127" s="179"/>
      <c r="D127" s="179"/>
      <c r="E127" s="179"/>
      <c r="F127" s="179"/>
      <c r="G127" s="179"/>
      <c r="H127" s="179"/>
      <c r="I127" s="179"/>
      <c r="J127" s="179"/>
      <c r="K127" s="181"/>
      <c r="L127" s="179"/>
      <c r="M127" s="179"/>
      <c r="N127" s="179"/>
    </row>
    <row r="128" spans="1:14" s="174" customFormat="1" ht="12">
      <c r="A128" s="180"/>
      <c r="B128" s="179"/>
      <c r="C128" s="179"/>
      <c r="D128" s="179"/>
      <c r="E128" s="179"/>
      <c r="F128" s="179"/>
      <c r="G128" s="179"/>
      <c r="H128" s="179"/>
      <c r="I128" s="179"/>
      <c r="J128" s="179"/>
      <c r="K128" s="181"/>
      <c r="L128" s="179"/>
      <c r="M128" s="179"/>
      <c r="N128" s="179"/>
    </row>
    <row r="129" spans="1:14" s="174" customFormat="1" ht="12">
      <c r="A129" s="180"/>
      <c r="B129" s="179"/>
      <c r="C129" s="179"/>
      <c r="D129" s="179"/>
      <c r="E129" s="179"/>
      <c r="F129" s="179"/>
      <c r="G129" s="179"/>
      <c r="H129" s="179"/>
      <c r="I129" s="179"/>
      <c r="J129" s="179"/>
      <c r="K129" s="181"/>
      <c r="L129" s="179"/>
      <c r="M129" s="179"/>
      <c r="N129" s="179"/>
    </row>
    <row r="130" spans="1:14" s="174" customFormat="1" ht="12">
      <c r="A130" s="180"/>
      <c r="B130" s="179"/>
      <c r="C130" s="179"/>
      <c r="D130" s="179"/>
      <c r="E130" s="179"/>
      <c r="F130" s="179"/>
      <c r="G130" s="179"/>
      <c r="H130" s="179"/>
      <c r="I130" s="179"/>
      <c r="J130" s="179"/>
      <c r="K130" s="181"/>
      <c r="L130" s="179"/>
      <c r="M130" s="179"/>
      <c r="N130" s="179"/>
    </row>
    <row r="131" spans="1:14" s="174" customFormat="1" ht="12">
      <c r="A131" s="180"/>
      <c r="B131" s="179"/>
      <c r="C131" s="179"/>
      <c r="D131" s="179"/>
      <c r="E131" s="179"/>
      <c r="F131" s="179"/>
      <c r="G131" s="179"/>
      <c r="H131" s="179"/>
      <c r="I131" s="179"/>
      <c r="J131" s="179"/>
      <c r="K131" s="181"/>
      <c r="L131" s="179"/>
      <c r="M131" s="179"/>
      <c r="N131" s="179"/>
    </row>
    <row r="132" spans="1:14" s="174" customFormat="1" ht="12">
      <c r="A132" s="180"/>
      <c r="B132" s="179"/>
      <c r="C132" s="179"/>
      <c r="D132" s="179"/>
      <c r="E132" s="179"/>
      <c r="F132" s="179"/>
      <c r="G132" s="179"/>
      <c r="H132" s="179"/>
      <c r="I132" s="179"/>
      <c r="J132" s="179"/>
      <c r="K132" s="181"/>
      <c r="L132" s="179"/>
      <c r="M132" s="179"/>
      <c r="N132" s="179"/>
    </row>
    <row r="133" spans="1:14" s="174" customFormat="1" ht="12">
      <c r="A133" s="180"/>
      <c r="B133" s="179"/>
      <c r="C133" s="179"/>
      <c r="D133" s="179"/>
      <c r="E133" s="179"/>
      <c r="F133" s="179"/>
      <c r="G133" s="179"/>
      <c r="H133" s="179"/>
      <c r="I133" s="179"/>
      <c r="J133" s="179"/>
      <c r="K133" s="181"/>
      <c r="L133" s="179"/>
      <c r="M133" s="179"/>
      <c r="N133" s="179"/>
    </row>
    <row r="134" spans="1:14" s="174" customFormat="1" ht="12">
      <c r="A134" s="180"/>
      <c r="B134" s="179"/>
      <c r="C134" s="179"/>
      <c r="D134" s="179"/>
      <c r="E134" s="179"/>
      <c r="F134" s="179"/>
      <c r="G134" s="179"/>
      <c r="H134" s="179"/>
      <c r="I134" s="179"/>
      <c r="J134" s="179"/>
      <c r="K134" s="181"/>
      <c r="L134" s="179"/>
      <c r="M134" s="179"/>
      <c r="N134" s="179"/>
    </row>
    <row r="135" spans="1:14" s="174" customFormat="1" ht="12">
      <c r="A135" s="180"/>
      <c r="B135" s="179"/>
      <c r="C135" s="179"/>
      <c r="D135" s="179"/>
      <c r="E135" s="179"/>
      <c r="F135" s="179"/>
      <c r="G135" s="179"/>
      <c r="H135" s="179"/>
      <c r="I135" s="179"/>
      <c r="J135" s="179"/>
      <c r="K135" s="181"/>
      <c r="L135" s="179"/>
      <c r="M135" s="179"/>
      <c r="N135" s="179"/>
    </row>
    <row r="136" spans="1:14" s="174" customFormat="1" ht="12">
      <c r="A136" s="180"/>
      <c r="B136" s="179"/>
      <c r="C136" s="179"/>
      <c r="D136" s="179"/>
      <c r="E136" s="179"/>
      <c r="F136" s="179"/>
      <c r="G136" s="179"/>
      <c r="H136" s="179"/>
      <c r="I136" s="179"/>
      <c r="J136" s="179"/>
      <c r="K136" s="181"/>
      <c r="L136" s="179"/>
      <c r="M136" s="179"/>
      <c r="N136" s="179"/>
    </row>
    <row r="137" spans="1:14" s="174" customFormat="1" ht="12">
      <c r="A137" s="180"/>
      <c r="B137" s="179"/>
      <c r="C137" s="179"/>
      <c r="D137" s="179"/>
      <c r="E137" s="179"/>
      <c r="F137" s="179"/>
      <c r="G137" s="179"/>
      <c r="H137" s="179"/>
      <c r="I137" s="179"/>
      <c r="J137" s="179"/>
      <c r="K137" s="181"/>
      <c r="L137" s="179"/>
      <c r="M137" s="179"/>
      <c r="N137" s="179"/>
    </row>
    <row r="138" spans="1:14" s="174" customFormat="1" ht="12">
      <c r="A138" s="180"/>
      <c r="B138" s="179"/>
      <c r="C138" s="179"/>
      <c r="D138" s="179"/>
      <c r="E138" s="179"/>
      <c r="F138" s="179"/>
      <c r="G138" s="179"/>
      <c r="H138" s="179"/>
      <c r="I138" s="179"/>
      <c r="J138" s="179"/>
      <c r="K138" s="181"/>
      <c r="L138" s="179"/>
      <c r="M138" s="179"/>
      <c r="N138" s="179"/>
    </row>
    <row r="139" spans="1:14" s="174" customFormat="1" ht="12">
      <c r="A139" s="180"/>
      <c r="B139" s="179"/>
      <c r="C139" s="179"/>
      <c r="D139" s="179"/>
      <c r="E139" s="179"/>
      <c r="F139" s="179"/>
      <c r="G139" s="179"/>
      <c r="H139" s="179"/>
      <c r="I139" s="179"/>
      <c r="J139" s="179"/>
      <c r="K139" s="181"/>
      <c r="L139" s="179"/>
      <c r="M139" s="179"/>
      <c r="N139" s="179"/>
    </row>
    <row r="140" spans="1:14" s="174" customFormat="1" ht="12.75" thickBot="1">
      <c r="A140" s="180"/>
      <c r="B140" s="179"/>
      <c r="C140" s="179"/>
      <c r="D140" s="179"/>
      <c r="E140" s="179"/>
      <c r="F140" s="179"/>
      <c r="G140" s="179"/>
      <c r="H140" s="179"/>
      <c r="I140" s="179"/>
      <c r="J140" s="179"/>
      <c r="K140" s="181"/>
      <c r="L140" s="179"/>
      <c r="M140" s="179"/>
      <c r="N140" s="179"/>
    </row>
    <row r="141" spans="1:14" s="4" customFormat="1" ht="12" customHeight="1">
      <c r="A141" s="193"/>
      <c r="B141" s="220" t="s">
        <v>0</v>
      </c>
      <c r="C141" s="222" t="s">
        <v>1</v>
      </c>
      <c r="D141" s="223"/>
      <c r="E141" s="218" t="s">
        <v>148</v>
      </c>
      <c r="F141" s="218"/>
      <c r="G141" s="218"/>
      <c r="H141" s="219"/>
      <c r="I141" s="224" t="s">
        <v>2</v>
      </c>
      <c r="J141" s="225"/>
      <c r="K141" s="218" t="s">
        <v>3</v>
      </c>
      <c r="L141" s="218"/>
      <c r="M141" s="218"/>
      <c r="N141" s="219"/>
    </row>
    <row r="142" spans="1:14" s="4" customFormat="1" ht="12.75" customHeight="1">
      <c r="A142" s="194" t="s">
        <v>4</v>
      </c>
      <c r="B142" s="221"/>
      <c r="C142" s="226" t="s">
        <v>5</v>
      </c>
      <c r="D142" s="228" t="s">
        <v>6</v>
      </c>
      <c r="E142" s="5" t="s">
        <v>7</v>
      </c>
      <c r="F142" s="6" t="s">
        <v>8</v>
      </c>
      <c r="G142" s="7" t="s">
        <v>9</v>
      </c>
      <c r="H142" s="8" t="s">
        <v>10</v>
      </c>
      <c r="I142" s="6" t="s">
        <v>8</v>
      </c>
      <c r="J142" s="8" t="s">
        <v>11</v>
      </c>
      <c r="K142" s="5" t="s">
        <v>7</v>
      </c>
      <c r="L142" s="6" t="s">
        <v>8</v>
      </c>
      <c r="M142" s="7" t="s">
        <v>9</v>
      </c>
      <c r="N142" s="8" t="s">
        <v>10</v>
      </c>
    </row>
    <row r="143" spans="1:14" s="4" customFormat="1" ht="12.75" thickBot="1">
      <c r="A143" s="195"/>
      <c r="B143" s="221"/>
      <c r="C143" s="227"/>
      <c r="D143" s="229"/>
      <c r="E143" s="9" t="s">
        <v>12</v>
      </c>
      <c r="F143" s="10" t="s">
        <v>11</v>
      </c>
      <c r="G143" s="11" t="s">
        <v>8</v>
      </c>
      <c r="H143" s="12"/>
      <c r="I143" s="10" t="s">
        <v>12</v>
      </c>
      <c r="J143" s="12" t="s">
        <v>8</v>
      </c>
      <c r="K143" s="9" t="s">
        <v>12</v>
      </c>
      <c r="L143" s="10" t="s">
        <v>11</v>
      </c>
      <c r="M143" s="11" t="s">
        <v>8</v>
      </c>
      <c r="N143" s="12"/>
    </row>
    <row r="144" spans="1:14" s="4" customFormat="1" ht="12">
      <c r="A144" s="70" t="s">
        <v>117</v>
      </c>
      <c r="B144" s="109"/>
      <c r="C144" s="110"/>
      <c r="D144" s="111"/>
      <c r="E144" s="112"/>
      <c r="F144" s="112"/>
      <c r="G144" s="112"/>
      <c r="H144" s="111"/>
      <c r="I144" s="112"/>
      <c r="J144" s="113"/>
      <c r="K144" s="14"/>
      <c r="L144" s="81"/>
      <c r="M144" s="81"/>
      <c r="N144" s="15"/>
    </row>
    <row r="145" spans="1:14" s="4" customFormat="1" ht="12">
      <c r="A145" s="97" t="s">
        <v>118</v>
      </c>
      <c r="B145" s="98">
        <f aca="true" t="shared" si="21" ref="B145:B152">C145+D145</f>
        <v>38281.47</v>
      </c>
      <c r="C145" s="114">
        <v>10315.37</v>
      </c>
      <c r="D145" s="115">
        <v>27966.1</v>
      </c>
      <c r="E145" s="116">
        <v>37900</v>
      </c>
      <c r="F145" s="116">
        <v>55396.05</v>
      </c>
      <c r="G145" s="116">
        <v>205070.36</v>
      </c>
      <c r="H145" s="115">
        <v>66488.85</v>
      </c>
      <c r="I145" s="116">
        <v>7656</v>
      </c>
      <c r="J145" s="117">
        <v>30625.47</v>
      </c>
      <c r="K145" s="102">
        <f aca="true" t="shared" si="22" ref="K145:L152">E145+I145</f>
        <v>45556</v>
      </c>
      <c r="L145" s="103">
        <f t="shared" si="22"/>
        <v>86021.52</v>
      </c>
      <c r="M145" s="103">
        <f aca="true" t="shared" si="23" ref="M145:N152">G145</f>
        <v>205070.36</v>
      </c>
      <c r="N145" s="104">
        <f t="shared" si="23"/>
        <v>66488.85</v>
      </c>
    </row>
    <row r="146" spans="1:14" s="4" customFormat="1" ht="12">
      <c r="A146" s="20" t="s">
        <v>119</v>
      </c>
      <c r="B146" s="98">
        <f t="shared" si="21"/>
        <v>0</v>
      </c>
      <c r="C146" s="118">
        <v>-54790.37</v>
      </c>
      <c r="D146" s="105">
        <v>54790.37</v>
      </c>
      <c r="E146" s="89">
        <v>0</v>
      </c>
      <c r="F146" s="89">
        <v>140452.62</v>
      </c>
      <c r="G146" s="89">
        <v>205177.3</v>
      </c>
      <c r="H146" s="105">
        <v>169404</v>
      </c>
      <c r="I146" s="89">
        <v>0</v>
      </c>
      <c r="J146" s="105">
        <v>0</v>
      </c>
      <c r="K146" s="102">
        <f t="shared" si="22"/>
        <v>0</v>
      </c>
      <c r="L146" s="103">
        <f t="shared" si="22"/>
        <v>140452.62</v>
      </c>
      <c r="M146" s="103">
        <f t="shared" si="23"/>
        <v>205177.3</v>
      </c>
      <c r="N146" s="104">
        <f t="shared" si="23"/>
        <v>169404</v>
      </c>
    </row>
    <row r="147" spans="1:14" s="4" customFormat="1" ht="12">
      <c r="A147" s="20" t="s">
        <v>120</v>
      </c>
      <c r="B147" s="98">
        <f t="shared" si="21"/>
        <v>4327.57</v>
      </c>
      <c r="C147" s="26">
        <v>-50289.93</v>
      </c>
      <c r="D147" s="25">
        <v>54617.5</v>
      </c>
      <c r="E147" s="24">
        <v>90500</v>
      </c>
      <c r="F147" s="24">
        <v>328562.87</v>
      </c>
      <c r="G147" s="24">
        <v>151036</v>
      </c>
      <c r="H147" s="25">
        <v>45243.86</v>
      </c>
      <c r="I147" s="24">
        <v>2300</v>
      </c>
      <c r="J147" s="105">
        <v>2027.57</v>
      </c>
      <c r="K147" s="102">
        <f t="shared" si="22"/>
        <v>92800</v>
      </c>
      <c r="L147" s="103">
        <f t="shared" si="22"/>
        <v>330590.44</v>
      </c>
      <c r="M147" s="103">
        <f t="shared" si="23"/>
        <v>151036</v>
      </c>
      <c r="N147" s="104">
        <f t="shared" si="23"/>
        <v>45243.86</v>
      </c>
    </row>
    <row r="148" spans="1:14" ht="11.25" customHeight="1">
      <c r="A148" s="20" t="s">
        <v>121</v>
      </c>
      <c r="B148" s="98">
        <f t="shared" si="21"/>
        <v>0</v>
      </c>
      <c r="C148" s="119">
        <v>0</v>
      </c>
      <c r="D148" s="120">
        <v>0</v>
      </c>
      <c r="E148" s="24">
        <v>0</v>
      </c>
      <c r="F148" s="121">
        <v>147630.39</v>
      </c>
      <c r="G148" s="121">
        <v>0</v>
      </c>
      <c r="H148" s="120">
        <v>27662.5</v>
      </c>
      <c r="I148" s="121">
        <v>0</v>
      </c>
      <c r="J148" s="120">
        <v>0</v>
      </c>
      <c r="K148" s="102">
        <f t="shared" si="22"/>
        <v>0</v>
      </c>
      <c r="L148" s="103">
        <f t="shared" si="22"/>
        <v>147630.39</v>
      </c>
      <c r="M148" s="103">
        <f t="shared" si="23"/>
        <v>0</v>
      </c>
      <c r="N148" s="104">
        <f t="shared" si="23"/>
        <v>27662.5</v>
      </c>
    </row>
    <row r="149" spans="1:14" s="4" customFormat="1" ht="12.75" customHeight="1">
      <c r="A149" s="20" t="s">
        <v>122</v>
      </c>
      <c r="B149" s="98">
        <f t="shared" si="21"/>
        <v>3430.74</v>
      </c>
      <c r="C149" s="26">
        <v>3430.74</v>
      </c>
      <c r="D149" s="25">
        <v>0</v>
      </c>
      <c r="E149" s="24">
        <v>1000</v>
      </c>
      <c r="F149" s="24">
        <v>28484.29</v>
      </c>
      <c r="G149" s="24">
        <v>310624.12</v>
      </c>
      <c r="H149" s="25">
        <v>120219.86</v>
      </c>
      <c r="I149" s="24">
        <v>1000</v>
      </c>
      <c r="J149" s="105">
        <v>2430.74</v>
      </c>
      <c r="K149" s="102">
        <f t="shared" si="22"/>
        <v>2000</v>
      </c>
      <c r="L149" s="103">
        <f t="shared" si="22"/>
        <v>30915.03</v>
      </c>
      <c r="M149" s="103">
        <f t="shared" si="23"/>
        <v>310624.12</v>
      </c>
      <c r="N149" s="104">
        <f t="shared" si="23"/>
        <v>120219.86</v>
      </c>
    </row>
    <row r="150" spans="1:14" s="4" customFormat="1" ht="12.75" customHeight="1">
      <c r="A150" s="20" t="s">
        <v>123</v>
      </c>
      <c r="B150" s="98">
        <f t="shared" si="21"/>
        <v>0</v>
      </c>
      <c r="C150" s="26">
        <v>0</v>
      </c>
      <c r="D150" s="25">
        <v>0</v>
      </c>
      <c r="E150" s="24">
        <v>0</v>
      </c>
      <c r="F150" s="24">
        <v>0</v>
      </c>
      <c r="G150" s="24">
        <v>74827.34</v>
      </c>
      <c r="H150" s="25">
        <v>55620.89</v>
      </c>
      <c r="I150" s="24">
        <v>0</v>
      </c>
      <c r="J150" s="105">
        <v>0</v>
      </c>
      <c r="K150" s="102">
        <f t="shared" si="22"/>
        <v>0</v>
      </c>
      <c r="L150" s="103">
        <f t="shared" si="22"/>
        <v>0</v>
      </c>
      <c r="M150" s="103">
        <f t="shared" si="23"/>
        <v>74827.34</v>
      </c>
      <c r="N150" s="104">
        <f t="shared" si="23"/>
        <v>55620.89</v>
      </c>
    </row>
    <row r="151" spans="1:14" s="4" customFormat="1" ht="12.75" customHeight="1">
      <c r="A151" s="20" t="s">
        <v>124</v>
      </c>
      <c r="B151" s="98">
        <f t="shared" si="21"/>
        <v>34740.08</v>
      </c>
      <c r="C151" s="26">
        <v>34740.08</v>
      </c>
      <c r="D151" s="25">
        <v>0</v>
      </c>
      <c r="E151" s="24">
        <v>12300</v>
      </c>
      <c r="F151" s="24">
        <v>6749.63</v>
      </c>
      <c r="G151" s="24">
        <v>167188.77</v>
      </c>
      <c r="H151" s="25">
        <v>23013.2</v>
      </c>
      <c r="I151" s="24">
        <v>6940</v>
      </c>
      <c r="J151" s="105">
        <v>27800.08</v>
      </c>
      <c r="K151" s="102">
        <f t="shared" si="22"/>
        <v>19240</v>
      </c>
      <c r="L151" s="103">
        <f t="shared" si="22"/>
        <v>34549.71</v>
      </c>
      <c r="M151" s="103">
        <f t="shared" si="23"/>
        <v>167188.77</v>
      </c>
      <c r="N151" s="104">
        <f t="shared" si="23"/>
        <v>23013.2</v>
      </c>
    </row>
    <row r="152" spans="1:14" s="4" customFormat="1" ht="12.75" customHeight="1">
      <c r="A152" s="20" t="s">
        <v>125</v>
      </c>
      <c r="B152" s="98">
        <f t="shared" si="21"/>
        <v>138785.15</v>
      </c>
      <c r="C152" s="26">
        <v>125626.59</v>
      </c>
      <c r="D152" s="25">
        <v>13158.56</v>
      </c>
      <c r="E152" s="24">
        <v>234829</v>
      </c>
      <c r="F152" s="24">
        <v>125184.22</v>
      </c>
      <c r="G152" s="24">
        <v>830254.44</v>
      </c>
      <c r="H152" s="25">
        <v>133354.3</v>
      </c>
      <c r="I152" s="24">
        <v>5000</v>
      </c>
      <c r="J152" s="105">
        <v>133785.15</v>
      </c>
      <c r="K152" s="102">
        <f t="shared" si="22"/>
        <v>239829</v>
      </c>
      <c r="L152" s="103">
        <f t="shared" si="22"/>
        <v>258969.37</v>
      </c>
      <c r="M152" s="103">
        <f t="shared" si="23"/>
        <v>830254.44</v>
      </c>
      <c r="N152" s="104">
        <f t="shared" si="23"/>
        <v>133354.3</v>
      </c>
    </row>
    <row r="153" spans="1:14" s="31" customFormat="1" ht="12.75" customHeight="1" thickBot="1">
      <c r="A153" s="79" t="s">
        <v>126</v>
      </c>
      <c r="B153" s="93">
        <f aca="true" t="shared" si="24" ref="B153:N153">SUM(B145:B152)</f>
        <v>219565.01</v>
      </c>
      <c r="C153" s="94">
        <f t="shared" si="24"/>
        <v>69032.48000000001</v>
      </c>
      <c r="D153" s="217">
        <f t="shared" si="24"/>
        <v>150532.53</v>
      </c>
      <c r="E153" s="94">
        <f t="shared" si="24"/>
        <v>376529</v>
      </c>
      <c r="F153" s="96">
        <f t="shared" si="24"/>
        <v>832460.0700000001</v>
      </c>
      <c r="G153" s="96">
        <f t="shared" si="24"/>
        <v>1944178.3299999998</v>
      </c>
      <c r="H153" s="217">
        <f t="shared" si="24"/>
        <v>641007.46</v>
      </c>
      <c r="I153" s="94">
        <f t="shared" si="24"/>
        <v>22896</v>
      </c>
      <c r="J153" s="217">
        <f t="shared" si="24"/>
        <v>196669.01</v>
      </c>
      <c r="K153" s="94">
        <f t="shared" si="24"/>
        <v>399425</v>
      </c>
      <c r="L153" s="96">
        <f t="shared" si="24"/>
        <v>1029129.0800000001</v>
      </c>
      <c r="M153" s="96">
        <f t="shared" si="24"/>
        <v>1944178.3299999998</v>
      </c>
      <c r="N153" s="217">
        <f t="shared" si="24"/>
        <v>641007.46</v>
      </c>
    </row>
    <row r="154" spans="1:14" s="4" customFormat="1" ht="12.75" customHeight="1">
      <c r="A154" s="70" t="s">
        <v>127</v>
      </c>
      <c r="B154" s="123"/>
      <c r="C154" s="110"/>
      <c r="D154" s="111"/>
      <c r="E154" s="112"/>
      <c r="F154" s="112"/>
      <c r="G154" s="112"/>
      <c r="H154" s="111"/>
      <c r="I154" s="112"/>
      <c r="J154" s="113"/>
      <c r="K154" s="110"/>
      <c r="L154" s="112"/>
      <c r="M154" s="112"/>
      <c r="N154" s="111"/>
    </row>
    <row r="155" spans="1:14" s="4" customFormat="1" ht="12.75" customHeight="1">
      <c r="A155" s="82" t="s">
        <v>128</v>
      </c>
      <c r="B155" s="124">
        <v>2059</v>
      </c>
      <c r="C155" s="26">
        <v>2059</v>
      </c>
      <c r="D155" s="25">
        <v>0</v>
      </c>
      <c r="E155" s="24">
        <v>46500</v>
      </c>
      <c r="F155" s="24">
        <v>296922.66</v>
      </c>
      <c r="G155" s="24">
        <v>31500.6</v>
      </c>
      <c r="H155" s="25">
        <v>156951.4</v>
      </c>
      <c r="I155" s="24">
        <v>0</v>
      </c>
      <c r="J155" s="105">
        <v>2059</v>
      </c>
      <c r="K155" s="26">
        <v>46500</v>
      </c>
      <c r="L155" s="24">
        <v>298981.66</v>
      </c>
      <c r="M155" s="24">
        <v>31500.6</v>
      </c>
      <c r="N155" s="25">
        <v>156951.4</v>
      </c>
    </row>
    <row r="156" spans="1:14" s="4" customFormat="1" ht="12.75" customHeight="1">
      <c r="A156" s="82" t="s">
        <v>129</v>
      </c>
      <c r="B156" s="125">
        <v>10093.83</v>
      </c>
      <c r="C156" s="118">
        <v>10093.83</v>
      </c>
      <c r="D156" s="105">
        <v>0</v>
      </c>
      <c r="E156" s="89">
        <v>0</v>
      </c>
      <c r="F156" s="89">
        <v>18519.16</v>
      </c>
      <c r="G156" s="89">
        <v>220873.69</v>
      </c>
      <c r="H156" s="105">
        <v>180296.74</v>
      </c>
      <c r="I156" s="89">
        <v>0</v>
      </c>
      <c r="J156" s="105">
        <v>10093.83</v>
      </c>
      <c r="K156" s="118">
        <v>0</v>
      </c>
      <c r="L156" s="89">
        <v>28612.99</v>
      </c>
      <c r="M156" s="89">
        <v>220873.69</v>
      </c>
      <c r="N156" s="105">
        <v>180296.74</v>
      </c>
    </row>
    <row r="157" spans="1:14" s="4" customFormat="1" ht="12.75" customHeight="1">
      <c r="A157" s="82" t="s">
        <v>130</v>
      </c>
      <c r="B157" s="21">
        <v>114151.45</v>
      </c>
      <c r="C157" s="26">
        <v>114151.45</v>
      </c>
      <c r="D157" s="25">
        <v>0</v>
      </c>
      <c r="E157" s="24">
        <v>30000</v>
      </c>
      <c r="F157" s="24">
        <v>270535.78</v>
      </c>
      <c r="G157" s="24">
        <v>18638.85</v>
      </c>
      <c r="H157" s="25">
        <v>178185.85</v>
      </c>
      <c r="I157" s="24">
        <v>22000</v>
      </c>
      <c r="J157" s="105">
        <v>92151.45</v>
      </c>
      <c r="K157" s="26">
        <v>52000</v>
      </c>
      <c r="L157" s="24">
        <v>362687.23</v>
      </c>
      <c r="M157" s="24">
        <v>18638.85</v>
      </c>
      <c r="N157" s="25">
        <v>178185.85</v>
      </c>
    </row>
    <row r="158" spans="1:14" s="4" customFormat="1" ht="12.75" customHeight="1">
      <c r="A158" s="82" t="s">
        <v>131</v>
      </c>
      <c r="B158" s="21">
        <v>0</v>
      </c>
      <c r="C158" s="26">
        <v>0</v>
      </c>
      <c r="D158" s="25">
        <v>0</v>
      </c>
      <c r="E158" s="24">
        <v>5000</v>
      </c>
      <c r="F158" s="24">
        <v>0</v>
      </c>
      <c r="G158" s="24">
        <v>228165.5</v>
      </c>
      <c r="H158" s="25">
        <v>73896.72</v>
      </c>
      <c r="I158" s="24">
        <v>0</v>
      </c>
      <c r="J158" s="105">
        <v>0</v>
      </c>
      <c r="K158" s="26">
        <v>5000</v>
      </c>
      <c r="L158" s="24">
        <v>0</v>
      </c>
      <c r="M158" s="24">
        <v>228165.5</v>
      </c>
      <c r="N158" s="25">
        <v>73896.72</v>
      </c>
    </row>
    <row r="159" spans="1:14" s="4" customFormat="1" ht="12.75" customHeight="1">
      <c r="A159" s="82" t="s">
        <v>132</v>
      </c>
      <c r="B159" s="21">
        <v>0</v>
      </c>
      <c r="C159" s="26">
        <v>0</v>
      </c>
      <c r="D159" s="25">
        <v>0</v>
      </c>
      <c r="E159" s="24">
        <v>0</v>
      </c>
      <c r="F159" s="24">
        <v>100500</v>
      </c>
      <c r="G159" s="24">
        <v>131244.72</v>
      </c>
      <c r="H159" s="25">
        <v>152290.1</v>
      </c>
      <c r="I159" s="24">
        <v>0</v>
      </c>
      <c r="J159" s="105">
        <v>0</v>
      </c>
      <c r="K159" s="26">
        <v>0</v>
      </c>
      <c r="L159" s="24">
        <v>100500</v>
      </c>
      <c r="M159" s="24">
        <v>131244.72</v>
      </c>
      <c r="N159" s="25">
        <v>152290.1</v>
      </c>
    </row>
    <row r="160" spans="1:14" s="4" customFormat="1" ht="12.75" customHeight="1">
      <c r="A160" s="82" t="s">
        <v>133</v>
      </c>
      <c r="B160" s="21">
        <v>0</v>
      </c>
      <c r="C160" s="26">
        <v>0</v>
      </c>
      <c r="D160" s="25">
        <v>0</v>
      </c>
      <c r="E160" s="24">
        <v>0</v>
      </c>
      <c r="F160" s="24">
        <v>194648.48</v>
      </c>
      <c r="G160" s="24">
        <v>429201.37</v>
      </c>
      <c r="H160" s="25">
        <v>88169.54</v>
      </c>
      <c r="I160" s="24">
        <v>0</v>
      </c>
      <c r="J160" s="105">
        <v>0</v>
      </c>
      <c r="K160" s="26">
        <v>0</v>
      </c>
      <c r="L160" s="24">
        <v>194648.48</v>
      </c>
      <c r="M160" s="24">
        <v>429201.37</v>
      </c>
      <c r="N160" s="25">
        <v>88169.54</v>
      </c>
    </row>
    <row r="161" spans="1:14" s="4" customFormat="1" ht="12.75" customHeight="1">
      <c r="A161" s="82" t="s">
        <v>134</v>
      </c>
      <c r="B161" s="21">
        <v>5260.97</v>
      </c>
      <c r="C161" s="26">
        <v>5260.97</v>
      </c>
      <c r="D161" s="25">
        <v>0</v>
      </c>
      <c r="E161" s="24">
        <v>0</v>
      </c>
      <c r="F161" s="24">
        <v>200843.37</v>
      </c>
      <c r="G161" s="24">
        <v>114362.68</v>
      </c>
      <c r="H161" s="25">
        <v>62014.56</v>
      </c>
      <c r="I161" s="24">
        <v>2000</v>
      </c>
      <c r="J161" s="105">
        <v>3260.97</v>
      </c>
      <c r="K161" s="26">
        <v>2000</v>
      </c>
      <c r="L161" s="24">
        <v>204104.34</v>
      </c>
      <c r="M161" s="24">
        <v>114362.68</v>
      </c>
      <c r="N161" s="25">
        <v>62014.56</v>
      </c>
    </row>
    <row r="162" spans="1:14" s="4" customFormat="1" ht="12.75" customHeight="1">
      <c r="A162" s="82" t="s">
        <v>135</v>
      </c>
      <c r="B162" s="21">
        <v>0</v>
      </c>
      <c r="C162" s="26">
        <v>0</v>
      </c>
      <c r="D162" s="25">
        <v>0</v>
      </c>
      <c r="E162" s="24">
        <v>0</v>
      </c>
      <c r="F162" s="24">
        <v>83857.29</v>
      </c>
      <c r="G162" s="24">
        <v>253383.81</v>
      </c>
      <c r="H162" s="25">
        <v>64062.46</v>
      </c>
      <c r="I162" s="24">
        <v>0</v>
      </c>
      <c r="J162" s="105">
        <v>0</v>
      </c>
      <c r="K162" s="26">
        <v>0</v>
      </c>
      <c r="L162" s="24">
        <v>83857.29</v>
      </c>
      <c r="M162" s="24">
        <v>253383.81</v>
      </c>
      <c r="N162" s="25">
        <v>64062.46</v>
      </c>
    </row>
    <row r="163" spans="1:14" s="4" customFormat="1" ht="12.75" customHeight="1">
      <c r="A163" s="82" t="s">
        <v>136</v>
      </c>
      <c r="B163" s="21">
        <v>0</v>
      </c>
      <c r="C163" s="26">
        <v>0</v>
      </c>
      <c r="D163" s="25">
        <v>0</v>
      </c>
      <c r="E163" s="24">
        <v>0</v>
      </c>
      <c r="F163" s="24">
        <v>191987.21</v>
      </c>
      <c r="G163" s="24">
        <v>98143.7</v>
      </c>
      <c r="H163" s="25">
        <v>55882.44</v>
      </c>
      <c r="I163" s="24">
        <v>0</v>
      </c>
      <c r="J163" s="105">
        <v>0</v>
      </c>
      <c r="K163" s="26">
        <v>0</v>
      </c>
      <c r="L163" s="24">
        <v>191987.21</v>
      </c>
      <c r="M163" s="24">
        <v>98143.7</v>
      </c>
      <c r="N163" s="25">
        <v>55882.44</v>
      </c>
    </row>
    <row r="164" spans="1:14" s="31" customFormat="1" ht="12.75" customHeight="1" thickBot="1">
      <c r="A164" s="79" t="s">
        <v>137</v>
      </c>
      <c r="B164" s="27">
        <f aca="true" t="shared" si="25" ref="B164:N164">SUM(B154:B163)</f>
        <v>131565.25</v>
      </c>
      <c r="C164" s="28">
        <f t="shared" si="25"/>
        <v>131565.25</v>
      </c>
      <c r="D164" s="29">
        <f t="shared" si="25"/>
        <v>0</v>
      </c>
      <c r="E164" s="30">
        <f t="shared" si="25"/>
        <v>81500</v>
      </c>
      <c r="F164" s="30">
        <f t="shared" si="25"/>
        <v>1357813.95</v>
      </c>
      <c r="G164" s="30">
        <f t="shared" si="25"/>
        <v>1525514.92</v>
      </c>
      <c r="H164" s="29">
        <f t="shared" si="25"/>
        <v>1011749.8099999998</v>
      </c>
      <c r="I164" s="30">
        <f t="shared" si="25"/>
        <v>24000</v>
      </c>
      <c r="J164" s="126">
        <f t="shared" si="25"/>
        <v>107565.25</v>
      </c>
      <c r="K164" s="28">
        <f t="shared" si="25"/>
        <v>105500</v>
      </c>
      <c r="L164" s="30">
        <f t="shared" si="25"/>
        <v>1465379.2</v>
      </c>
      <c r="M164" s="30">
        <f t="shared" si="25"/>
        <v>1525514.92</v>
      </c>
      <c r="N164" s="29">
        <f t="shared" si="25"/>
        <v>1011749.8099999998</v>
      </c>
    </row>
    <row r="165" spans="1:14" s="31" customFormat="1" ht="12.75" customHeight="1" thickBot="1">
      <c r="A165" s="201" t="s">
        <v>138</v>
      </c>
      <c r="B165" s="127">
        <v>11343487.609999998</v>
      </c>
      <c r="C165" s="128">
        <v>513775.34</v>
      </c>
      <c r="D165" s="129">
        <v>10829712.27</v>
      </c>
      <c r="E165" s="130">
        <v>6543595.899999999</v>
      </c>
      <c r="F165" s="130">
        <v>27058681.520000003</v>
      </c>
      <c r="G165" s="130">
        <v>24396412.160000004</v>
      </c>
      <c r="H165" s="129">
        <v>18579407.729999997</v>
      </c>
      <c r="I165" s="130">
        <v>2609739.37</v>
      </c>
      <c r="J165" s="129">
        <v>8733748.24</v>
      </c>
      <c r="K165" s="131">
        <v>9153335.27</v>
      </c>
      <c r="L165" s="130">
        <v>35792429.760000005</v>
      </c>
      <c r="M165" s="130">
        <v>24396412.160000004</v>
      </c>
      <c r="N165" s="129">
        <v>18579407.729999997</v>
      </c>
    </row>
    <row r="166" spans="1:14" s="4" customFormat="1" ht="12.75" customHeight="1">
      <c r="A166" s="20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</row>
    <row r="167" spans="1:14" s="4" customFormat="1" ht="12" customHeight="1">
      <c r="A167" s="20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</row>
    <row r="171" spans="1:13" ht="12.75">
      <c r="A171" s="211"/>
      <c r="B171" s="212"/>
      <c r="C171" s="212"/>
      <c r="D171" s="212"/>
      <c r="E171" s="212"/>
      <c r="F171" s="212"/>
      <c r="G171" s="212"/>
      <c r="H171" s="212"/>
      <c r="I171" s="212"/>
      <c r="J171" s="186"/>
      <c r="K171" s="183"/>
      <c r="L171" s="183"/>
      <c r="M171" s="212"/>
    </row>
    <row r="172" spans="1:14" s="4" customFormat="1" ht="18">
      <c r="A172" s="237" t="s">
        <v>147</v>
      </c>
      <c r="B172" s="238"/>
      <c r="C172" s="238"/>
      <c r="D172" s="172"/>
      <c r="E172" s="172"/>
      <c r="F172" s="172"/>
      <c r="G172" s="172"/>
      <c r="H172" s="172"/>
      <c r="I172" s="172"/>
      <c r="J172" s="187"/>
      <c r="K172" s="187"/>
      <c r="L172" s="172"/>
      <c r="M172" s="135"/>
      <c r="N172" s="135"/>
    </row>
    <row r="173" spans="1:14" s="4" customFormat="1" ht="18">
      <c r="A173" s="167"/>
      <c r="B173" s="171"/>
      <c r="C173" s="171"/>
      <c r="D173" s="171"/>
      <c r="E173" s="171"/>
      <c r="F173" s="171"/>
      <c r="G173" s="171"/>
      <c r="H173" s="171"/>
      <c r="I173" s="171"/>
      <c r="J173" s="184"/>
      <c r="K173" s="183"/>
      <c r="L173" s="183"/>
      <c r="M173" s="135"/>
      <c r="N173" s="135"/>
    </row>
    <row r="174" spans="1:14" s="87" customFormat="1" ht="12.75" customHeight="1" thickBot="1">
      <c r="A174" s="204" t="s">
        <v>144</v>
      </c>
      <c r="B174" s="122"/>
      <c r="C174" s="137"/>
      <c r="D174" s="137"/>
      <c r="E174" s="137"/>
      <c r="F174" s="137"/>
      <c r="G174" s="137"/>
      <c r="H174" s="122"/>
      <c r="I174" s="137"/>
      <c r="J174" s="243" t="s">
        <v>151</v>
      </c>
      <c r="K174" s="244"/>
      <c r="L174" s="236"/>
      <c r="M174" s="136"/>
      <c r="N174" s="136"/>
    </row>
    <row r="175" spans="1:14" s="87" customFormat="1" ht="12.75" customHeight="1" thickBot="1">
      <c r="A175" s="205"/>
      <c r="B175" s="220" t="s">
        <v>0</v>
      </c>
      <c r="C175" s="241" t="s">
        <v>1</v>
      </c>
      <c r="D175" s="242"/>
      <c r="E175" s="218" t="s">
        <v>148</v>
      </c>
      <c r="F175" s="218"/>
      <c r="G175" s="218"/>
      <c r="H175" s="219"/>
      <c r="I175" s="249" t="s">
        <v>150</v>
      </c>
      <c r="J175" s="250"/>
      <c r="K175" s="251"/>
      <c r="L175" s="245" t="s">
        <v>139</v>
      </c>
      <c r="M175" s="143"/>
      <c r="N175" s="185"/>
    </row>
    <row r="176" spans="1:14" s="4" customFormat="1" ht="12.75" customHeight="1">
      <c r="A176" s="206" t="s">
        <v>4</v>
      </c>
      <c r="B176" s="239"/>
      <c r="C176" s="140"/>
      <c r="D176" s="141"/>
      <c r="E176" s="142" t="s">
        <v>7</v>
      </c>
      <c r="F176" s="138" t="s">
        <v>8</v>
      </c>
      <c r="G176" s="142" t="s">
        <v>9</v>
      </c>
      <c r="H176" s="139" t="s">
        <v>10</v>
      </c>
      <c r="I176" s="254" t="s">
        <v>152</v>
      </c>
      <c r="J176" s="247" t="s">
        <v>140</v>
      </c>
      <c r="K176" s="252" t="s">
        <v>141</v>
      </c>
      <c r="L176" s="246"/>
      <c r="M176" s="143"/>
      <c r="N176" s="209"/>
    </row>
    <row r="177" spans="1:14" s="4" customFormat="1" ht="24" customHeight="1" thickBot="1">
      <c r="A177" s="206"/>
      <c r="B177" s="240"/>
      <c r="C177" s="144" t="s">
        <v>5</v>
      </c>
      <c r="D177" s="12" t="s">
        <v>6</v>
      </c>
      <c r="E177" s="10" t="s">
        <v>12</v>
      </c>
      <c r="F177" s="9" t="s">
        <v>11</v>
      </c>
      <c r="G177" s="10" t="s">
        <v>8</v>
      </c>
      <c r="H177" s="145"/>
      <c r="I177" s="255"/>
      <c r="J177" s="248"/>
      <c r="K177" s="253"/>
      <c r="L177" s="246"/>
      <c r="M177" s="143"/>
      <c r="N177" s="210"/>
    </row>
    <row r="178" spans="1:14" s="4" customFormat="1" ht="12.75" customHeight="1">
      <c r="A178" s="196" t="s">
        <v>32</v>
      </c>
      <c r="B178" s="146"/>
      <c r="C178" s="147"/>
      <c r="D178" s="148"/>
      <c r="E178" s="149"/>
      <c r="F178" s="150"/>
      <c r="G178" s="150"/>
      <c r="H178" s="151"/>
      <c r="I178" s="188"/>
      <c r="J178" s="149"/>
      <c r="K178" s="151"/>
      <c r="L178" s="152"/>
      <c r="M178" s="153"/>
      <c r="N178" s="153"/>
    </row>
    <row r="179" spans="1:14" s="90" customFormat="1" ht="12.75" customHeight="1">
      <c r="A179" s="170" t="s">
        <v>142</v>
      </c>
      <c r="B179" s="21">
        <v>-45788.59</v>
      </c>
      <c r="C179" s="22">
        <v>-162644.11</v>
      </c>
      <c r="D179" s="23">
        <v>116855.52</v>
      </c>
      <c r="E179" s="24">
        <v>301093</v>
      </c>
      <c r="F179" s="24">
        <v>887636.94</v>
      </c>
      <c r="G179" s="24">
        <v>2641627.99</v>
      </c>
      <c r="H179" s="25">
        <v>414816.24</v>
      </c>
      <c r="I179" s="189">
        <v>-45788.59</v>
      </c>
      <c r="J179" s="154">
        <v>0</v>
      </c>
      <c r="K179" s="48">
        <v>0</v>
      </c>
      <c r="L179" s="155">
        <v>0</v>
      </c>
      <c r="M179" s="156"/>
      <c r="N179" s="156"/>
    </row>
    <row r="180" spans="1:14" s="4" customFormat="1" ht="12.75" thickBot="1">
      <c r="A180" s="207" t="s">
        <v>138</v>
      </c>
      <c r="B180" s="157">
        <v>-45788.59</v>
      </c>
      <c r="C180" s="158">
        <v>-162644.11</v>
      </c>
      <c r="D180" s="159">
        <v>116855.52</v>
      </c>
      <c r="E180" s="160">
        <v>301093</v>
      </c>
      <c r="F180" s="161">
        <v>887636.94</v>
      </c>
      <c r="G180" s="160">
        <v>2641627.99</v>
      </c>
      <c r="H180" s="159">
        <v>414816.24</v>
      </c>
      <c r="I180" s="158">
        <v>-45788.59</v>
      </c>
      <c r="J180" s="162">
        <v>0</v>
      </c>
      <c r="K180" s="190">
        <v>0</v>
      </c>
      <c r="L180" s="163">
        <v>0</v>
      </c>
      <c r="M180" s="153"/>
      <c r="N180" s="153"/>
    </row>
    <row r="181" spans="1:11" ht="12.75">
      <c r="A181" s="208"/>
      <c r="I181" s="164"/>
      <c r="J181" s="164"/>
      <c r="K181" s="164"/>
    </row>
  </sheetData>
  <mergeCells count="35">
    <mergeCell ref="B175:B177"/>
    <mergeCell ref="C175:D175"/>
    <mergeCell ref="E175:H175"/>
    <mergeCell ref="J174:L174"/>
    <mergeCell ref="L175:L177"/>
    <mergeCell ref="J176:J177"/>
    <mergeCell ref="I175:K175"/>
    <mergeCell ref="K176:K177"/>
    <mergeCell ref="I176:I177"/>
    <mergeCell ref="A172:C172"/>
    <mergeCell ref="I141:J141"/>
    <mergeCell ref="C142:C143"/>
    <mergeCell ref="D142:D143"/>
    <mergeCell ref="B141:B143"/>
    <mergeCell ref="C141:D141"/>
    <mergeCell ref="E141:H141"/>
    <mergeCell ref="A2:B2"/>
    <mergeCell ref="M1:N1"/>
    <mergeCell ref="M2:N2"/>
    <mergeCell ref="C72:D72"/>
    <mergeCell ref="E72:H72"/>
    <mergeCell ref="I72:J72"/>
    <mergeCell ref="K72:N72"/>
    <mergeCell ref="D6:D7"/>
    <mergeCell ref="M4:N4"/>
    <mergeCell ref="K141:N141"/>
    <mergeCell ref="B5:B7"/>
    <mergeCell ref="C5:D5"/>
    <mergeCell ref="E5:H5"/>
    <mergeCell ref="I5:J5"/>
    <mergeCell ref="K5:N5"/>
    <mergeCell ref="C6:C7"/>
    <mergeCell ref="B72:B74"/>
    <mergeCell ref="C73:C74"/>
    <mergeCell ref="D73:D7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4" r:id="rId1"/>
  <headerFooter alignWithMargins="0">
    <oddFooter>&amp;C&amp;P</oddFooter>
  </headerFooter>
  <rowBreaks count="2" manualBreakCount="2">
    <brk id="67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2007-04-03T06:16:04Z</cp:lastPrinted>
  <dcterms:created xsi:type="dcterms:W3CDTF">2007-03-28T12:42:37Z</dcterms:created>
  <dcterms:modified xsi:type="dcterms:W3CDTF">2007-04-05T07:57:43Z</dcterms:modified>
  <cp:category/>
  <cp:version/>
  <cp:contentType/>
  <cp:contentStatus/>
</cp:coreProperties>
</file>