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2000" windowHeight="7305" activeTab="0"/>
  </bookViews>
  <sheets>
    <sheet name="RK-03-2007-21, př. 1" sheetId="1" r:id="rId1"/>
    <sheet name="RK-03-2007-21, př .2" sheetId="2" r:id="rId2"/>
  </sheets>
  <definedNames/>
  <calcPr fullCalcOnLoad="1"/>
</workbook>
</file>

<file path=xl/sharedStrings.xml><?xml version="1.0" encoding="utf-8"?>
<sst xmlns="http://schemas.openxmlformats.org/spreadsheetml/2006/main" count="169" uniqueCount="101">
  <si>
    <t>Kapitola</t>
  </si>
  <si>
    <t>ORJ</t>
  </si>
  <si>
    <t>Rozpočet</t>
  </si>
  <si>
    <t>schválený</t>
  </si>
  <si>
    <t>upravený</t>
  </si>
  <si>
    <t xml:space="preserve">Návrh </t>
  </si>
  <si>
    <t>na změnu</t>
  </si>
  <si>
    <t>Kultura</t>
  </si>
  <si>
    <t>z toho: Horácká galerie v Novém Městě na M.</t>
  </si>
  <si>
    <t>Sociální věci</t>
  </si>
  <si>
    <t>Zdravotnictví</t>
  </si>
  <si>
    <t xml:space="preserve">po </t>
  </si>
  <si>
    <t>úpravě</t>
  </si>
  <si>
    <t>4=2+3</t>
  </si>
  <si>
    <t>I. Úprava příjmů rozpočtu kraje</t>
  </si>
  <si>
    <t>II. Úprava výdajů rozpočtu kraje a úprava "Příspěvku na provoz" u příspěvkových organizací</t>
  </si>
  <si>
    <t>DDM Žďár nad Sázavou</t>
  </si>
  <si>
    <t>Školství</t>
  </si>
  <si>
    <t>Příspěvek na provoz s ÚZ 13101</t>
  </si>
  <si>
    <t>+  -</t>
  </si>
  <si>
    <t>/v tis. Kč/</t>
  </si>
  <si>
    <t xml:space="preserve">            Domov důchodců Mitrov</t>
  </si>
  <si>
    <t>pol. 4116 - Ostatní neinvestiční přijaté dotace ze st.rozpočtu</t>
  </si>
  <si>
    <t>§/organizace</t>
  </si>
  <si>
    <t xml:space="preserve">            Muzeum Vysočiny Pelhřimov</t>
  </si>
  <si>
    <t xml:space="preserve">            Muzeum Vysočiny Třebíč</t>
  </si>
  <si>
    <t>x</t>
  </si>
  <si>
    <t>z toho: ÚSP Lidmaň</t>
  </si>
  <si>
    <t xml:space="preserve">            Nemocnice Pelhřimov</t>
  </si>
  <si>
    <t xml:space="preserve">            Nemocnice Jihlava</t>
  </si>
  <si>
    <t>z toho: Nemocnice Havlíčkův Brod</t>
  </si>
  <si>
    <t>Gymnázium Žďár nad Sázavou</t>
  </si>
  <si>
    <t xml:space="preserve">Příjmy celkem </t>
  </si>
  <si>
    <t>Návrh na změnu příjmů a výdajů rozpočtu kraje Vysočina na rok 2006</t>
  </si>
  <si>
    <t xml:space="preserve">            Nemocnice Nové Město na Moravě</t>
  </si>
  <si>
    <t>Základní škola Nové Město na Moravě</t>
  </si>
  <si>
    <t>Základní škola Bystřice nad Pernštejnem</t>
  </si>
  <si>
    <t>Základní škola při DPL Velká Bíteš</t>
  </si>
  <si>
    <t>Praktická škola a SPC Žďár nad Sázavou</t>
  </si>
  <si>
    <t>Základní škola Pacov</t>
  </si>
  <si>
    <t>Základní škola, SPC a ŠD Havlíčkův Brod</t>
  </si>
  <si>
    <t>SZŠ a VOŠ zdrav. Žďár nad Sázavou</t>
  </si>
  <si>
    <t>Hotelová škola Světlá a OA Velké Meziříčí</t>
  </si>
  <si>
    <t>SZŠ a VOŠ zdrav. Havlíčkův Brod</t>
  </si>
  <si>
    <t>Stř.um.prům.šk. Jihlava - Helenín</t>
  </si>
  <si>
    <t>VOŠ, Szem a t.šk. Bystřice nad Pernštejnem</t>
  </si>
  <si>
    <t xml:space="preserve">            ÚSP Křižanov</t>
  </si>
  <si>
    <t xml:space="preserve">            Domov důchodců Náměšť</t>
  </si>
  <si>
    <t>z toho: Domov důchodců Proseč Obořiště</t>
  </si>
  <si>
    <t xml:space="preserve">            Domov důchodců Velké Meziříčí</t>
  </si>
  <si>
    <t>Druh příjmů/Účelový znak</t>
  </si>
  <si>
    <t>z toho: s ÚZ 13101 - Aktivní politika zaměstnanosti</t>
  </si>
  <si>
    <t xml:space="preserve">           s ÚZ 13404 - Operační program lidských zdrojů</t>
  </si>
  <si>
    <t>z toho: ÚSP Těchobuz</t>
  </si>
  <si>
    <t xml:space="preserve">                                                                                       počet stran: 2</t>
  </si>
  <si>
    <t>Příspěvek na provoz s ÚZ 13404</t>
  </si>
  <si>
    <t>1. Příspěvek na provoz s účelovým znakem 13101</t>
  </si>
  <si>
    <t>2. Příspěvek na provoz s účelovým znakem 13404</t>
  </si>
  <si>
    <t>Výdaje s ÚZ 13101 celkem</t>
  </si>
  <si>
    <t>Výdaje u položky 5331 s ÚZ 13101 a 13404 úhrnem</t>
  </si>
  <si>
    <t>Organizace</t>
  </si>
  <si>
    <t>Odvětví</t>
  </si>
  <si>
    <t>Počet</t>
  </si>
  <si>
    <t>přijatých</t>
  </si>
  <si>
    <t>pracovníků</t>
  </si>
  <si>
    <t xml:space="preserve">            Domov důchodců Proseč Obořiště</t>
  </si>
  <si>
    <t>Počet přijatých pracovníků úhrnem</t>
  </si>
  <si>
    <t>uklizečka</t>
  </si>
  <si>
    <t>průvodce-dozorce, průvodce-pokladník, uklizečka</t>
  </si>
  <si>
    <t>pečovatel-pomocný ošetřovatel</t>
  </si>
  <si>
    <t>4x pracovník sociální péče</t>
  </si>
  <si>
    <t>údržbář</t>
  </si>
  <si>
    <t>všeobecná sestra</t>
  </si>
  <si>
    <t>správce informační techniky</t>
  </si>
  <si>
    <t>5x všeobecná sestra, 4x ošetřovatel, po 1 lékař, farmaceut,</t>
  </si>
  <si>
    <t>dělník v prádelně</t>
  </si>
  <si>
    <t xml:space="preserve">18x všeobecná sestra,  7x pomocnice, 4x sanitář, 2x pomoc- </t>
  </si>
  <si>
    <t>nice v kuchyni, po 1 porodní asistent, kuchař, adm.pracovník,</t>
  </si>
  <si>
    <t>uklizečka, skladnice potravin, řidič</t>
  </si>
  <si>
    <t>pracovníci celkem</t>
  </si>
  <si>
    <t>Profesní struktura</t>
  </si>
  <si>
    <t>Počet pracovníků přijatých prostřednictvím úřadů práce v roce 2006 a jejich profesní struktura</t>
  </si>
  <si>
    <t xml:space="preserve">            ÚSP Těchobuz</t>
  </si>
  <si>
    <t>pracovník sociální péče</t>
  </si>
  <si>
    <t>Základní škola a PrŠ Velké Meziříčí</t>
  </si>
  <si>
    <t>Gymnázium, SoŠ a VOŠ  Ledeč nad Sáz.</t>
  </si>
  <si>
    <t>Gymnázium, SOŚ a VOŠ Ledeč nad Sáz.</t>
  </si>
  <si>
    <t>pomocný asistent k integrovaným dětem</t>
  </si>
  <si>
    <t>3x vychovatel u postižených dětí, 3x asistent pedagoga</t>
  </si>
  <si>
    <t>asistent k postiženému dítěti</t>
  </si>
  <si>
    <t>pomocný údržbář</t>
  </si>
  <si>
    <t>1x frézař kovů - seřizovač, 1x domovník-údržbář</t>
  </si>
  <si>
    <t>asistent</t>
  </si>
  <si>
    <t>správce výpočetní techniky</t>
  </si>
  <si>
    <t>vedoucí školní jídelny</t>
  </si>
  <si>
    <t>rehabilitační prac., klinický bioanalytik, topič, vrátný, sanitář,</t>
  </si>
  <si>
    <t xml:space="preserve">                                                                                       počet stran: 1</t>
  </si>
  <si>
    <t>3x uklizečka</t>
  </si>
  <si>
    <t>2x pracovník soc.péče, 11x pracovník soc.péče - pečovatel</t>
  </si>
  <si>
    <t xml:space="preserve">                                                                            RK-03-2007-21, př. 1</t>
  </si>
  <si>
    <t xml:space="preserve">                                                                            RK-03-2007-21,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</si>
</sst>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vertAlign val="superscript"/>
      <sz val="10"/>
      <name val="Arial CE"/>
      <family val="2"/>
    </font>
    <font>
      <b/>
      <sz val="10"/>
      <color indexed="10"/>
      <name val="Arial CE"/>
      <family val="2"/>
    </font>
    <font>
      <sz val="11"/>
      <name val="Arial CE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4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4" fontId="6" fillId="2" borderId="18" xfId="0" applyNumberFormat="1" applyFont="1" applyFill="1" applyBorder="1" applyAlignment="1">
      <alignment/>
    </xf>
    <xf numFmtId="4" fontId="6" fillId="2" borderId="24" xfId="0" applyNumberFormat="1" applyFont="1" applyFill="1" applyBorder="1" applyAlignment="1">
      <alignment/>
    </xf>
    <xf numFmtId="4" fontId="7" fillId="2" borderId="25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6" fillId="2" borderId="19" xfId="0" applyNumberFormat="1" applyFont="1" applyFill="1" applyBorder="1" applyAlignment="1">
      <alignment/>
    </xf>
    <xf numFmtId="4" fontId="6" fillId="2" borderId="29" xfId="0" applyNumberFormat="1" applyFont="1" applyFill="1" applyBorder="1" applyAlignment="1">
      <alignment/>
    </xf>
    <xf numFmtId="4" fontId="7" fillId="2" borderId="19" xfId="0" applyNumberFormat="1" applyFont="1" applyFill="1" applyBorder="1" applyAlignment="1">
      <alignment/>
    </xf>
    <xf numFmtId="4" fontId="7" fillId="2" borderId="23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/>
    </xf>
    <xf numFmtId="4" fontId="7" fillId="2" borderId="36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7" fillId="3" borderId="36" xfId="0" applyNumberFormat="1" applyFont="1" applyFill="1" applyBorder="1" applyAlignment="1">
      <alignment/>
    </xf>
    <xf numFmtId="4" fontId="8" fillId="0" borderId="9" xfId="0" applyNumberFormat="1" applyFont="1" applyBorder="1" applyAlignment="1">
      <alignment/>
    </xf>
    <xf numFmtId="4" fontId="10" fillId="2" borderId="21" xfId="0" applyNumberFormat="1" applyFont="1" applyFill="1" applyBorder="1" applyAlignment="1">
      <alignment/>
    </xf>
    <xf numFmtId="4" fontId="10" fillId="2" borderId="37" xfId="0" applyNumberFormat="1" applyFont="1" applyFill="1" applyBorder="1" applyAlignment="1">
      <alignment/>
    </xf>
    <xf numFmtId="4" fontId="10" fillId="2" borderId="38" xfId="0" applyNumberFormat="1" applyFont="1" applyFill="1" applyBorder="1" applyAlignment="1">
      <alignment/>
    </xf>
    <xf numFmtId="4" fontId="7" fillId="2" borderId="21" xfId="0" applyNumberFormat="1" applyFont="1" applyFill="1" applyBorder="1" applyAlignment="1">
      <alignment/>
    </xf>
    <xf numFmtId="4" fontId="7" fillId="2" borderId="37" xfId="0" applyNumberFormat="1" applyFont="1" applyFill="1" applyBorder="1" applyAlignment="1">
      <alignment/>
    </xf>
    <xf numFmtId="4" fontId="7" fillId="2" borderId="39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4" fontId="7" fillId="3" borderId="40" xfId="0" applyNumberFormat="1" applyFont="1" applyFill="1" applyBorder="1" applyAlignment="1">
      <alignment/>
    </xf>
    <xf numFmtId="4" fontId="7" fillId="0" borderId="40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7" fillId="3" borderId="25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7" fillId="0" borderId="28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4" fontId="6" fillId="0" borderId="39" xfId="0" applyNumberFormat="1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4" fontId="5" fillId="0" borderId="44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6" fillId="2" borderId="48" xfId="0" applyNumberFormat="1" applyFont="1" applyFill="1" applyBorder="1" applyAlignment="1">
      <alignment/>
    </xf>
    <xf numFmtId="4" fontId="5" fillId="0" borderId="4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10" fillId="2" borderId="39" xfId="0" applyNumberFormat="1" applyFont="1" applyFill="1" applyBorder="1" applyAlignment="1">
      <alignment/>
    </xf>
    <xf numFmtId="4" fontId="8" fillId="0" borderId="4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2" borderId="49" xfId="0" applyNumberFormat="1" applyFont="1" applyFill="1" applyBorder="1" applyAlignment="1">
      <alignment/>
    </xf>
    <xf numFmtId="4" fontId="6" fillId="2" borderId="50" xfId="0" applyNumberFormat="1" applyFont="1" applyFill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2" borderId="20" xfId="0" applyNumberFormat="1" applyFont="1" applyFill="1" applyBorder="1" applyAlignment="1">
      <alignment/>
    </xf>
    <xf numFmtId="4" fontId="6" fillId="2" borderId="36" xfId="0" applyNumberFormat="1" applyFont="1" applyFill="1" applyBorder="1" applyAlignment="1">
      <alignment/>
    </xf>
    <xf numFmtId="0" fontId="2" fillId="2" borderId="43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4" fontId="2" fillId="2" borderId="52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6" fillId="2" borderId="34" xfId="0" applyNumberFormat="1" applyFont="1" applyFill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2" fillId="2" borderId="21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6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4" fillId="2" borderId="12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6" fillId="2" borderId="49" xfId="0" applyFont="1" applyFill="1" applyBorder="1" applyAlignment="1">
      <alignment horizontal="left"/>
    </xf>
    <xf numFmtId="4" fontId="7" fillId="2" borderId="49" xfId="0" applyNumberFormat="1" applyFont="1" applyFill="1" applyBorder="1" applyAlignment="1">
      <alignment/>
    </xf>
    <xf numFmtId="4" fontId="7" fillId="2" borderId="5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4" fontId="7" fillId="0" borderId="18" xfId="0" applyNumberFormat="1" applyFont="1" applyBorder="1" applyAlignment="1">
      <alignment/>
    </xf>
    <xf numFmtId="4" fontId="7" fillId="0" borderId="53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7" fillId="2" borderId="40" xfId="0" applyNumberFormat="1" applyFont="1" applyFill="1" applyBorder="1" applyAlignment="1">
      <alignment/>
    </xf>
    <xf numFmtId="4" fontId="7" fillId="2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11.00390625" style="0" customWidth="1"/>
    <col min="2" max="2" width="7.25390625" style="4" customWidth="1"/>
    <col min="3" max="3" width="32.375" style="5" customWidth="1"/>
    <col min="4" max="7" width="10.75390625" style="0" customWidth="1"/>
    <col min="9" max="9" width="11.375" style="0" bestFit="1" customWidth="1"/>
  </cols>
  <sheetData>
    <row r="1" spans="6:7" ht="15">
      <c r="F1" s="211"/>
      <c r="G1" s="212" t="s">
        <v>99</v>
      </c>
    </row>
    <row r="2" ht="15">
      <c r="G2" s="212" t="s">
        <v>54</v>
      </c>
    </row>
    <row r="3" ht="15.75">
      <c r="A3" s="3" t="s">
        <v>33</v>
      </c>
    </row>
    <row r="4" ht="15.75">
      <c r="A4" s="3"/>
    </row>
    <row r="5" ht="9.75" customHeight="1">
      <c r="A5" s="3"/>
    </row>
    <row r="6" ht="12.75">
      <c r="A6" s="2" t="s">
        <v>14</v>
      </c>
    </row>
    <row r="7" spans="1:7" ht="10.5" customHeight="1" thickBot="1">
      <c r="A7" s="3"/>
      <c r="G7" s="1" t="s">
        <v>20</v>
      </c>
    </row>
    <row r="8" spans="1:7" s="28" customFormat="1" ht="12.75" customHeight="1">
      <c r="A8" s="29"/>
      <c r="B8" s="32"/>
      <c r="C8" s="33"/>
      <c r="D8" s="217" t="s">
        <v>2</v>
      </c>
      <c r="E8" s="219"/>
      <c r="F8" s="13" t="s">
        <v>5</v>
      </c>
      <c r="G8" s="13" t="s">
        <v>2</v>
      </c>
    </row>
    <row r="9" spans="1:7" s="28" customFormat="1" ht="10.5" customHeight="1">
      <c r="A9" s="14" t="s">
        <v>50</v>
      </c>
      <c r="B9" s="34"/>
      <c r="C9" s="35"/>
      <c r="D9" s="220" t="s">
        <v>3</v>
      </c>
      <c r="E9" s="222" t="s">
        <v>4</v>
      </c>
      <c r="F9" s="15" t="s">
        <v>6</v>
      </c>
      <c r="G9" s="16" t="s">
        <v>11</v>
      </c>
    </row>
    <row r="10" spans="1:7" s="28" customFormat="1" ht="10.5" customHeight="1" thickBot="1">
      <c r="A10" s="17"/>
      <c r="B10" s="36"/>
      <c r="C10" s="37"/>
      <c r="D10" s="221"/>
      <c r="E10" s="223"/>
      <c r="F10" s="54" t="s">
        <v>19</v>
      </c>
      <c r="G10" s="20" t="s">
        <v>12</v>
      </c>
    </row>
    <row r="11" spans="1:7" s="31" customFormat="1" ht="9.75" customHeight="1">
      <c r="A11" s="38"/>
      <c r="B11" s="6"/>
      <c r="C11" s="39"/>
      <c r="D11" s="41">
        <v>1</v>
      </c>
      <c r="E11" s="42">
        <v>2</v>
      </c>
      <c r="F11" s="40">
        <v>3</v>
      </c>
      <c r="G11" s="40" t="s">
        <v>13</v>
      </c>
    </row>
    <row r="12" spans="1:7" s="28" customFormat="1" ht="12.75" customHeight="1">
      <c r="A12" s="135" t="s">
        <v>22</v>
      </c>
      <c r="B12" s="81"/>
      <c r="C12" s="82"/>
      <c r="D12" s="130">
        <f>SUM(D13:D14)</f>
        <v>0</v>
      </c>
      <c r="E12" s="131">
        <f>SUM(E13:E14)</f>
        <v>2067.51</v>
      </c>
      <c r="F12" s="132">
        <f>SUM(F13:F14)</f>
        <v>1697.56</v>
      </c>
      <c r="G12" s="133">
        <f>SUM(G13:G14)</f>
        <v>3765.07</v>
      </c>
    </row>
    <row r="13" spans="1:7" s="28" customFormat="1" ht="12.75" customHeight="1">
      <c r="A13" s="136" t="s">
        <v>51</v>
      </c>
      <c r="B13" s="137"/>
      <c r="C13" s="138"/>
      <c r="D13" s="91">
        <v>0</v>
      </c>
      <c r="E13" s="92">
        <v>2067.51</v>
      </c>
      <c r="F13" s="90">
        <f>SUM(G13-E13)</f>
        <v>1647.56</v>
      </c>
      <c r="G13" s="134">
        <v>3715.07</v>
      </c>
    </row>
    <row r="14" spans="1:7" s="28" customFormat="1" ht="12.75" customHeight="1" thickBot="1">
      <c r="A14" s="127" t="s">
        <v>52</v>
      </c>
      <c r="B14" s="128"/>
      <c r="C14" s="129"/>
      <c r="D14" s="91">
        <v>0</v>
      </c>
      <c r="E14" s="92">
        <v>0</v>
      </c>
      <c r="F14" s="90">
        <f>SUM(G14-E14)</f>
        <v>50</v>
      </c>
      <c r="G14" s="103">
        <v>50</v>
      </c>
    </row>
    <row r="15" spans="1:7" s="28" customFormat="1" ht="13.5" thickBot="1">
      <c r="A15" s="76" t="s">
        <v>32</v>
      </c>
      <c r="B15" s="77"/>
      <c r="C15" s="83"/>
      <c r="D15" s="116">
        <f>SUM(D12)</f>
        <v>0</v>
      </c>
      <c r="E15" s="117">
        <f>SUM(E12)</f>
        <v>2067.51</v>
      </c>
      <c r="F15" s="118">
        <f>SUM(F12)</f>
        <v>1697.56</v>
      </c>
      <c r="G15" s="118">
        <f>SUM(E15:F15)</f>
        <v>3765.07</v>
      </c>
    </row>
    <row r="16" ht="10.5" customHeight="1">
      <c r="A16" s="3"/>
    </row>
    <row r="17" ht="10.5" customHeight="1">
      <c r="A17" s="3"/>
    </row>
    <row r="18" ht="12.75">
      <c r="A18" s="2" t="s">
        <v>15</v>
      </c>
    </row>
    <row r="19" ht="12.75">
      <c r="A19" s="2"/>
    </row>
    <row r="20" ht="12.75">
      <c r="A20" s="2" t="s">
        <v>56</v>
      </c>
    </row>
    <row r="21" ht="10.5" customHeight="1" thickBot="1">
      <c r="G21" s="1" t="s">
        <v>20</v>
      </c>
    </row>
    <row r="22" spans="1:7" ht="12.75" customHeight="1">
      <c r="A22" s="10"/>
      <c r="B22" s="11"/>
      <c r="C22" s="12"/>
      <c r="D22" s="217" t="s">
        <v>18</v>
      </c>
      <c r="E22" s="218"/>
      <c r="F22" s="218"/>
      <c r="G22" s="219"/>
    </row>
    <row r="23" spans="1:7" ht="12" customHeight="1">
      <c r="A23" s="51"/>
      <c r="B23" s="52"/>
      <c r="C23" s="53"/>
      <c r="D23" s="213" t="s">
        <v>2</v>
      </c>
      <c r="E23" s="214"/>
      <c r="F23" s="55" t="s">
        <v>5</v>
      </c>
      <c r="G23" s="16" t="s">
        <v>2</v>
      </c>
    </row>
    <row r="24" spans="1:7" s="2" customFormat="1" ht="12" customHeight="1">
      <c r="A24" s="14" t="s">
        <v>0</v>
      </c>
      <c r="B24" s="15" t="s">
        <v>1</v>
      </c>
      <c r="C24" s="15" t="s">
        <v>23</v>
      </c>
      <c r="D24" s="215"/>
      <c r="E24" s="216"/>
      <c r="F24" s="15" t="s">
        <v>6</v>
      </c>
      <c r="G24" s="16" t="s">
        <v>11</v>
      </c>
    </row>
    <row r="25" spans="1:7" s="2" customFormat="1" ht="12" customHeight="1" thickBot="1">
      <c r="A25" s="17"/>
      <c r="B25" s="18"/>
      <c r="C25" s="61"/>
      <c r="D25" s="30" t="s">
        <v>3</v>
      </c>
      <c r="E25" s="19" t="s">
        <v>4</v>
      </c>
      <c r="F25" s="54" t="s">
        <v>19</v>
      </c>
      <c r="G25" s="20" t="s">
        <v>12</v>
      </c>
    </row>
    <row r="26" spans="1:7" s="27" customFormat="1" ht="9.75" customHeight="1">
      <c r="A26" s="23"/>
      <c r="B26" s="24"/>
      <c r="C26" s="6"/>
      <c r="D26" s="23">
        <v>1</v>
      </c>
      <c r="E26" s="25">
        <v>2</v>
      </c>
      <c r="F26" s="26">
        <v>3</v>
      </c>
      <c r="G26" s="26" t="s">
        <v>13</v>
      </c>
    </row>
    <row r="27" spans="1:7" ht="12.75">
      <c r="A27" s="67" t="s">
        <v>7</v>
      </c>
      <c r="B27" s="68">
        <v>4000</v>
      </c>
      <c r="C27" s="69">
        <v>3315</v>
      </c>
      <c r="D27" s="84">
        <f>SUM(D28:D30)</f>
        <v>0</v>
      </c>
      <c r="E27" s="85">
        <f>SUM(E28:E30)</f>
        <v>201.51</v>
      </c>
      <c r="F27" s="86">
        <f>SUM(F28:F30)</f>
        <v>99.38</v>
      </c>
      <c r="G27" s="86">
        <f>SUM(E27:F27)</f>
        <v>300.89</v>
      </c>
    </row>
    <row r="28" spans="1:7" ht="12.75">
      <c r="A28" s="21"/>
      <c r="B28" s="44"/>
      <c r="C28" s="9" t="s">
        <v>8</v>
      </c>
      <c r="D28" s="87">
        <v>0</v>
      </c>
      <c r="E28" s="88">
        <v>73.39</v>
      </c>
      <c r="F28" s="90">
        <f>SUM(G28-E28)</f>
        <v>28</v>
      </c>
      <c r="G28" s="89">
        <v>101.39</v>
      </c>
    </row>
    <row r="29" spans="1:7" ht="12.75" customHeight="1">
      <c r="A29" s="21"/>
      <c r="B29" s="44"/>
      <c r="C29" s="9" t="s">
        <v>24</v>
      </c>
      <c r="D29" s="87">
        <v>0</v>
      </c>
      <c r="E29" s="88">
        <v>6.75</v>
      </c>
      <c r="F29" s="90">
        <f>SUM(G29-E29)</f>
        <v>0</v>
      </c>
      <c r="G29" s="89">
        <v>6.75</v>
      </c>
    </row>
    <row r="30" spans="1:7" ht="12.75">
      <c r="A30" s="21"/>
      <c r="B30" s="44"/>
      <c r="C30" s="9" t="s">
        <v>25</v>
      </c>
      <c r="D30" s="87">
        <v>0</v>
      </c>
      <c r="E30" s="88">
        <v>121.37</v>
      </c>
      <c r="F30" s="90">
        <f>SUM(G30-E30)</f>
        <v>71.38</v>
      </c>
      <c r="G30" s="89">
        <v>192.75</v>
      </c>
    </row>
    <row r="31" spans="1:9" ht="7.5" customHeight="1" thickBot="1">
      <c r="A31" s="21"/>
      <c r="B31" s="44"/>
      <c r="C31" s="56"/>
      <c r="D31" s="91"/>
      <c r="E31" s="92"/>
      <c r="F31" s="93"/>
      <c r="G31" s="93"/>
      <c r="I31" s="49"/>
    </row>
    <row r="32" spans="1:9" ht="12.75">
      <c r="A32" s="70" t="s">
        <v>9</v>
      </c>
      <c r="B32" s="71">
        <v>5100</v>
      </c>
      <c r="C32" s="72" t="s">
        <v>26</v>
      </c>
      <c r="D32" s="94">
        <f>SUM(D33+D36+D40)</f>
        <v>0</v>
      </c>
      <c r="E32" s="95">
        <f>SUM(E33+E36+E40)</f>
        <v>385.93</v>
      </c>
      <c r="F32" s="96">
        <f>SUM(F33+F36+F40)</f>
        <v>519.65</v>
      </c>
      <c r="G32" s="97">
        <f>SUM(G33+G36+G40)</f>
        <v>905.58</v>
      </c>
      <c r="I32" s="49"/>
    </row>
    <row r="33" spans="1:9" ht="12.75" hidden="1">
      <c r="A33" s="57"/>
      <c r="B33" s="58"/>
      <c r="C33" s="64">
        <v>4311</v>
      </c>
      <c r="D33" s="98">
        <f>SUM(D34)</f>
        <v>0</v>
      </c>
      <c r="E33" s="99">
        <f>SUM(E34)</f>
        <v>0</v>
      </c>
      <c r="F33" s="100">
        <f>SUM(F34)</f>
        <v>0</v>
      </c>
      <c r="G33" s="100">
        <f>SUM(E33:F33)</f>
        <v>0</v>
      </c>
      <c r="I33" s="49"/>
    </row>
    <row r="34" spans="1:9" ht="12.75" hidden="1">
      <c r="A34" s="57"/>
      <c r="B34" s="58"/>
      <c r="C34" s="65"/>
      <c r="D34" s="87">
        <v>0</v>
      </c>
      <c r="E34" s="88">
        <v>0</v>
      </c>
      <c r="F34" s="89"/>
      <c r="G34" s="90">
        <f>SUM(E34:F34)</f>
        <v>0</v>
      </c>
      <c r="I34" s="49"/>
    </row>
    <row r="35" spans="1:9" ht="7.5" customHeight="1" hidden="1">
      <c r="A35" s="57"/>
      <c r="B35" s="58"/>
      <c r="C35" s="65"/>
      <c r="D35" s="87"/>
      <c r="E35" s="88"/>
      <c r="F35" s="89"/>
      <c r="G35" s="89"/>
      <c r="I35" s="49"/>
    </row>
    <row r="36" spans="1:9" s="2" customFormat="1" ht="12.75">
      <c r="A36" s="57"/>
      <c r="B36" s="58"/>
      <c r="C36" s="64">
        <v>4313</v>
      </c>
      <c r="D36" s="98">
        <f>SUM(D37:D38)</f>
        <v>0</v>
      </c>
      <c r="E36" s="99">
        <f>SUM(E37:E38)</f>
        <v>27</v>
      </c>
      <c r="F36" s="100">
        <f>SUM(F37:F38)</f>
        <v>118.09</v>
      </c>
      <c r="G36" s="100">
        <f>SUM(E36+F36)</f>
        <v>145.09</v>
      </c>
      <c r="I36" s="66"/>
    </row>
    <row r="37" spans="1:9" ht="12.75">
      <c r="A37" s="57"/>
      <c r="B37" s="58"/>
      <c r="C37" s="65" t="s">
        <v>27</v>
      </c>
      <c r="D37" s="87">
        <v>0</v>
      </c>
      <c r="E37" s="88">
        <v>27</v>
      </c>
      <c r="F37" s="90">
        <f>SUM(G37-E37)</f>
        <v>0</v>
      </c>
      <c r="G37" s="89">
        <v>27</v>
      </c>
      <c r="I37" s="49"/>
    </row>
    <row r="38" spans="1:9" ht="12.75">
      <c r="A38" s="57"/>
      <c r="B38" s="58"/>
      <c r="C38" s="65" t="s">
        <v>46</v>
      </c>
      <c r="D38" s="87">
        <v>0</v>
      </c>
      <c r="E38" s="88">
        <v>0</v>
      </c>
      <c r="F38" s="90">
        <f>SUM(G38-E38)</f>
        <v>118.09</v>
      </c>
      <c r="G38" s="89">
        <v>118.09</v>
      </c>
      <c r="I38" s="49"/>
    </row>
    <row r="39" spans="1:9" ht="7.5" customHeight="1">
      <c r="A39" s="21"/>
      <c r="B39" s="58"/>
      <c r="C39" s="62"/>
      <c r="D39" s="101"/>
      <c r="E39" s="102"/>
      <c r="F39" s="103"/>
      <c r="G39" s="103"/>
      <c r="I39" s="49"/>
    </row>
    <row r="40" spans="1:9" ht="12.75">
      <c r="A40" s="57"/>
      <c r="B40" s="58"/>
      <c r="C40" s="46">
        <v>4316</v>
      </c>
      <c r="D40" s="98">
        <f>SUM(D42:D44)</f>
        <v>0</v>
      </c>
      <c r="E40" s="99">
        <f>SUM(E42:E44)</f>
        <v>358.93</v>
      </c>
      <c r="F40" s="100">
        <f>SUM(F41:F44)</f>
        <v>401.56</v>
      </c>
      <c r="G40" s="100">
        <f>SUM(E40:F40)</f>
        <v>760.49</v>
      </c>
      <c r="I40" s="126"/>
    </row>
    <row r="41" spans="1:7" ht="12.75">
      <c r="A41" s="125"/>
      <c r="B41" s="58"/>
      <c r="C41" s="9" t="s">
        <v>48</v>
      </c>
      <c r="D41" s="87">
        <v>0</v>
      </c>
      <c r="E41" s="88">
        <v>0</v>
      </c>
      <c r="F41" s="90">
        <f>SUM(G41-E41)</f>
        <v>27</v>
      </c>
      <c r="G41" s="89">
        <v>27</v>
      </c>
    </row>
    <row r="42" spans="1:7" ht="12.75">
      <c r="A42" s="22"/>
      <c r="B42" s="44"/>
      <c r="C42" s="9" t="s">
        <v>47</v>
      </c>
      <c r="D42" s="87">
        <v>0</v>
      </c>
      <c r="E42" s="88">
        <v>5.62</v>
      </c>
      <c r="F42" s="90">
        <f>SUM(G42-E42)</f>
        <v>0</v>
      </c>
      <c r="G42" s="89">
        <v>5.62</v>
      </c>
    </row>
    <row r="43" spans="1:7" ht="12.75">
      <c r="A43" s="22"/>
      <c r="B43" s="44"/>
      <c r="C43" s="9" t="s">
        <v>49</v>
      </c>
      <c r="D43" s="87">
        <v>0</v>
      </c>
      <c r="E43" s="88">
        <v>0</v>
      </c>
      <c r="F43" s="90">
        <f>SUM(G43-E43)</f>
        <v>146.11</v>
      </c>
      <c r="G43" s="89">
        <v>146.11</v>
      </c>
    </row>
    <row r="44" spans="1:7" ht="12.75">
      <c r="A44" s="22"/>
      <c r="B44" s="44"/>
      <c r="C44" s="9" t="s">
        <v>21</v>
      </c>
      <c r="D44" s="87">
        <v>0</v>
      </c>
      <c r="E44" s="88">
        <v>353.31</v>
      </c>
      <c r="F44" s="90">
        <f>SUM(G44-E44)</f>
        <v>228.45</v>
      </c>
      <c r="G44" s="89">
        <v>581.76</v>
      </c>
    </row>
    <row r="45" spans="1:9" ht="7.5" customHeight="1" thickBot="1">
      <c r="A45" s="59"/>
      <c r="B45" s="8"/>
      <c r="C45" s="60"/>
      <c r="D45" s="104"/>
      <c r="E45" s="105"/>
      <c r="F45" s="106"/>
      <c r="G45" s="106"/>
      <c r="I45" s="48"/>
    </row>
    <row r="46" spans="1:9" ht="12.75">
      <c r="A46" s="73" t="s">
        <v>10</v>
      </c>
      <c r="B46" s="74">
        <v>5000</v>
      </c>
      <c r="C46" s="75">
        <v>3522</v>
      </c>
      <c r="D46" s="107">
        <f>SUM(D47:D50)</f>
        <v>0</v>
      </c>
      <c r="E46" s="108">
        <f>SUM(E47:E50)</f>
        <v>816.76</v>
      </c>
      <c r="F46" s="109">
        <f>SUM(F47:F50)</f>
        <v>712.72</v>
      </c>
      <c r="G46" s="109">
        <f>SUM(G47:G50)</f>
        <v>1529.48</v>
      </c>
      <c r="I46" s="48"/>
    </row>
    <row r="47" spans="1:9" ht="12.75">
      <c r="A47" s="21"/>
      <c r="B47" s="44"/>
      <c r="C47" s="9" t="s">
        <v>30</v>
      </c>
      <c r="D47" s="87">
        <v>0</v>
      </c>
      <c r="E47" s="88">
        <v>10</v>
      </c>
      <c r="F47" s="90">
        <f>SUM(G47-E47)</f>
        <v>0</v>
      </c>
      <c r="G47" s="89">
        <v>10</v>
      </c>
      <c r="I47" s="48"/>
    </row>
    <row r="48" spans="1:9" ht="12.75">
      <c r="A48" s="21"/>
      <c r="B48" s="44"/>
      <c r="C48" s="9" t="s">
        <v>29</v>
      </c>
      <c r="D48" s="87">
        <v>0</v>
      </c>
      <c r="E48" s="88">
        <v>3.29</v>
      </c>
      <c r="F48" s="90">
        <f>SUM(G48-E48)</f>
        <v>0</v>
      </c>
      <c r="G48" s="89">
        <v>3.29</v>
      </c>
      <c r="I48" s="48"/>
    </row>
    <row r="49" spans="1:9" ht="12.75">
      <c r="A49" s="21"/>
      <c r="B49" s="44"/>
      <c r="C49" s="9" t="s">
        <v>28</v>
      </c>
      <c r="D49" s="87">
        <v>0</v>
      </c>
      <c r="E49" s="88">
        <v>331.47</v>
      </c>
      <c r="F49" s="90">
        <f>SUM(G49-E49)</f>
        <v>275.77</v>
      </c>
      <c r="G49" s="89">
        <v>607.24</v>
      </c>
      <c r="I49" s="48"/>
    </row>
    <row r="50" spans="1:9" ht="12.75">
      <c r="A50" s="21"/>
      <c r="B50" s="44"/>
      <c r="C50" s="9" t="s">
        <v>34</v>
      </c>
      <c r="D50" s="87">
        <v>0</v>
      </c>
      <c r="E50" s="88">
        <v>472</v>
      </c>
      <c r="F50" s="90">
        <f>SUM(G50-E50)</f>
        <v>436.95000000000005</v>
      </c>
      <c r="G50" s="89">
        <v>908.95</v>
      </c>
      <c r="I50" s="48"/>
    </row>
    <row r="51" spans="1:9" ht="7.5" customHeight="1" thickBot="1">
      <c r="A51" s="59"/>
      <c r="B51" s="8"/>
      <c r="C51" s="60"/>
      <c r="D51" s="104"/>
      <c r="E51" s="105"/>
      <c r="F51" s="110"/>
      <c r="G51" s="106"/>
      <c r="I51" s="48"/>
    </row>
    <row r="52" spans="1:9" s="2" customFormat="1" ht="12.75">
      <c r="A52" s="70" t="s">
        <v>17</v>
      </c>
      <c r="B52" s="71">
        <v>3000</v>
      </c>
      <c r="C52" s="80"/>
      <c r="D52" s="107">
        <f>SUM(D53+D62+D66)</f>
        <v>0</v>
      </c>
      <c r="E52" s="108">
        <f>SUM(E53+E62+E66)</f>
        <v>663.31</v>
      </c>
      <c r="F52" s="109">
        <f>SUM(F53+F62+F66+F73)</f>
        <v>315.81</v>
      </c>
      <c r="G52" s="109">
        <f>SUM(G53+G62+G66)</f>
        <v>979.1199999999999</v>
      </c>
      <c r="H52" s="63"/>
      <c r="I52" s="50"/>
    </row>
    <row r="53" spans="1:9" s="2" customFormat="1" ht="12.75">
      <c r="A53" s="119"/>
      <c r="B53" s="120"/>
      <c r="C53" s="79">
        <v>3114</v>
      </c>
      <c r="D53" s="121">
        <f>SUM(D54:D60)</f>
        <v>0</v>
      </c>
      <c r="E53" s="124">
        <f>SUM(E54:E60)</f>
        <v>360.9</v>
      </c>
      <c r="F53" s="111">
        <f>SUM(F54:F60)</f>
        <v>205.12</v>
      </c>
      <c r="G53" s="111">
        <f>SUM(G54:G60)</f>
        <v>566.02</v>
      </c>
      <c r="H53" s="63"/>
      <c r="I53" s="50"/>
    </row>
    <row r="54" spans="1:9" ht="12.75">
      <c r="A54" s="7"/>
      <c r="B54" s="44"/>
      <c r="C54" s="9" t="s">
        <v>35</v>
      </c>
      <c r="D54" s="123">
        <v>0</v>
      </c>
      <c r="E54" s="89">
        <v>33.95</v>
      </c>
      <c r="F54" s="90">
        <f aca="true" t="shared" si="0" ref="F54:F60">SUM(G54-E54)</f>
        <v>16.199999999999996</v>
      </c>
      <c r="G54" s="89">
        <v>50.15</v>
      </c>
      <c r="I54" s="48"/>
    </row>
    <row r="55" spans="1:9" ht="12.75">
      <c r="A55" s="7"/>
      <c r="B55" s="44"/>
      <c r="C55" s="9" t="s">
        <v>36</v>
      </c>
      <c r="D55" s="123">
        <v>0</v>
      </c>
      <c r="E55" s="89">
        <v>46.83</v>
      </c>
      <c r="F55" s="90">
        <f t="shared" si="0"/>
        <v>42.44</v>
      </c>
      <c r="G55" s="89">
        <v>89.27</v>
      </c>
      <c r="I55" s="48"/>
    </row>
    <row r="56" spans="1:7" ht="12.75">
      <c r="A56" s="7"/>
      <c r="B56" s="44"/>
      <c r="C56" s="9" t="s">
        <v>37</v>
      </c>
      <c r="D56" s="123">
        <v>0</v>
      </c>
      <c r="E56" s="89">
        <v>65.77</v>
      </c>
      <c r="F56" s="90">
        <f t="shared" si="0"/>
        <v>32.400000000000006</v>
      </c>
      <c r="G56" s="89">
        <v>98.17</v>
      </c>
    </row>
    <row r="57" spans="1:7" ht="12.75">
      <c r="A57" s="7"/>
      <c r="B57" s="44"/>
      <c r="C57" s="9" t="s">
        <v>38</v>
      </c>
      <c r="D57" s="123">
        <v>0</v>
      </c>
      <c r="E57" s="89">
        <v>33.95</v>
      </c>
      <c r="F57" s="90">
        <f t="shared" si="0"/>
        <v>16.199999999999996</v>
      </c>
      <c r="G57" s="89">
        <v>50.15</v>
      </c>
    </row>
    <row r="58" spans="1:7" ht="12.75">
      <c r="A58" s="7"/>
      <c r="B58" s="44"/>
      <c r="C58" s="9" t="s">
        <v>40</v>
      </c>
      <c r="D58" s="123">
        <v>0</v>
      </c>
      <c r="E58" s="89">
        <v>117.08</v>
      </c>
      <c r="F58" s="90">
        <f t="shared" si="0"/>
        <v>40.94000000000001</v>
      </c>
      <c r="G58" s="89">
        <v>158.02</v>
      </c>
    </row>
    <row r="59" spans="1:7" ht="12.75">
      <c r="A59" s="7"/>
      <c r="B59" s="44"/>
      <c r="C59" s="9" t="s">
        <v>84</v>
      </c>
      <c r="D59" s="123">
        <v>0</v>
      </c>
      <c r="E59" s="89">
        <v>0</v>
      </c>
      <c r="F59" s="90">
        <f t="shared" si="0"/>
        <v>30.08</v>
      </c>
      <c r="G59" s="89">
        <v>30.08</v>
      </c>
    </row>
    <row r="60" spans="1:7" ht="12.75">
      <c r="A60" s="7"/>
      <c r="B60" s="44"/>
      <c r="C60" s="9" t="s">
        <v>39</v>
      </c>
      <c r="D60" s="123">
        <v>0</v>
      </c>
      <c r="E60" s="89">
        <v>63.32</v>
      </c>
      <c r="F60" s="90">
        <f t="shared" si="0"/>
        <v>26.860000000000007</v>
      </c>
      <c r="G60" s="89">
        <v>90.18</v>
      </c>
    </row>
    <row r="61" spans="1:7" ht="7.5" customHeight="1">
      <c r="A61" s="7"/>
      <c r="B61" s="44"/>
      <c r="C61" s="9"/>
      <c r="D61" s="123"/>
      <c r="E61" s="89"/>
      <c r="F61" s="89"/>
      <c r="G61" s="89"/>
    </row>
    <row r="62" spans="1:7" s="2" customFormat="1" ht="12.75">
      <c r="A62" s="43"/>
      <c r="B62" s="45"/>
      <c r="C62" s="46">
        <v>3121</v>
      </c>
      <c r="D62" s="203">
        <f>SUM(D63:D64)</f>
        <v>0</v>
      </c>
      <c r="E62" s="204">
        <f>SUM(E63:E64)</f>
        <v>35</v>
      </c>
      <c r="F62" s="122">
        <f>SUM(F63:F64)</f>
        <v>49.05</v>
      </c>
      <c r="G62" s="205">
        <f>SUM(G63:G64)</f>
        <v>84.05</v>
      </c>
    </row>
    <row r="63" spans="1:7" s="28" customFormat="1" ht="12.75">
      <c r="A63" s="127"/>
      <c r="B63" s="201"/>
      <c r="C63" s="202" t="s">
        <v>85</v>
      </c>
      <c r="D63" s="123">
        <v>0</v>
      </c>
      <c r="E63" s="89">
        <v>0</v>
      </c>
      <c r="F63" s="90">
        <f>SUM(G63-E63)</f>
        <v>25.05</v>
      </c>
      <c r="G63" s="89">
        <v>25.05</v>
      </c>
    </row>
    <row r="64" spans="1:7" s="2" customFormat="1" ht="12.75">
      <c r="A64" s="43"/>
      <c r="B64" s="45"/>
      <c r="C64" s="5" t="s">
        <v>31</v>
      </c>
      <c r="D64" s="123">
        <v>0</v>
      </c>
      <c r="E64" s="89">
        <v>35</v>
      </c>
      <c r="F64" s="90">
        <f>SUM(G64-E64)</f>
        <v>24</v>
      </c>
      <c r="G64" s="89">
        <v>59</v>
      </c>
    </row>
    <row r="65" spans="1:7" ht="7.5" customHeight="1">
      <c r="A65" s="7"/>
      <c r="B65" s="44"/>
      <c r="C65" s="9"/>
      <c r="D65" s="123"/>
      <c r="E65" s="89"/>
      <c r="F65" s="89"/>
      <c r="G65" s="89"/>
    </row>
    <row r="66" spans="1:7" s="2" customFormat="1" ht="12.75">
      <c r="A66" s="43"/>
      <c r="B66" s="45"/>
      <c r="C66" s="46">
        <v>3122</v>
      </c>
      <c r="D66" s="122">
        <f>SUM(D67:D71)</f>
        <v>0</v>
      </c>
      <c r="E66" s="100">
        <f>SUM(E67:E71)</f>
        <v>267.40999999999997</v>
      </c>
      <c r="F66" s="100">
        <f>SUM(F67:F71)</f>
        <v>61.64</v>
      </c>
      <c r="G66" s="100">
        <f>SUM(E66:F66)</f>
        <v>329.04999999999995</v>
      </c>
    </row>
    <row r="67" spans="1:7" ht="12.75">
      <c r="A67" s="7"/>
      <c r="B67" s="44"/>
      <c r="C67" s="9" t="s">
        <v>42</v>
      </c>
      <c r="D67" s="123">
        <v>0</v>
      </c>
      <c r="E67" s="89">
        <v>127.32</v>
      </c>
      <c r="F67" s="90">
        <f>SUM(G67-E67)</f>
        <v>29.75</v>
      </c>
      <c r="G67" s="89">
        <v>157.07</v>
      </c>
    </row>
    <row r="68" spans="1:7" ht="12.75">
      <c r="A68" s="7"/>
      <c r="B68" s="44"/>
      <c r="C68" s="9" t="s">
        <v>43</v>
      </c>
      <c r="D68" s="123">
        <v>0</v>
      </c>
      <c r="E68" s="89">
        <v>30.78</v>
      </c>
      <c r="F68" s="90">
        <f>SUM(G68-E68)</f>
        <v>0</v>
      </c>
      <c r="G68" s="89">
        <v>30.78</v>
      </c>
    </row>
    <row r="69" spans="1:7" ht="12.75">
      <c r="A69" s="7"/>
      <c r="B69" s="44"/>
      <c r="C69" s="9" t="s">
        <v>44</v>
      </c>
      <c r="D69" s="123">
        <v>0</v>
      </c>
      <c r="E69" s="89">
        <v>1.41</v>
      </c>
      <c r="F69" s="90">
        <f>SUM(G69-E69)</f>
        <v>0</v>
      </c>
      <c r="G69" s="89">
        <v>1.41</v>
      </c>
    </row>
    <row r="70" spans="1:9" ht="12.75">
      <c r="A70" s="7"/>
      <c r="B70" s="44"/>
      <c r="C70" s="9" t="s">
        <v>45</v>
      </c>
      <c r="D70" s="123">
        <v>0</v>
      </c>
      <c r="E70" s="89">
        <v>67.9</v>
      </c>
      <c r="F70" s="90">
        <f>SUM(G70-E70)</f>
        <v>31.89</v>
      </c>
      <c r="G70" s="89">
        <v>99.79</v>
      </c>
      <c r="I70" s="126"/>
    </row>
    <row r="71" spans="1:9" ht="12.75">
      <c r="A71" s="7"/>
      <c r="B71" s="44"/>
      <c r="C71" s="5" t="s">
        <v>41</v>
      </c>
      <c r="D71" s="123">
        <v>0</v>
      </c>
      <c r="E71" s="89">
        <v>40</v>
      </c>
      <c r="F71" s="90">
        <f>SUM(G71-E71)</f>
        <v>0</v>
      </c>
      <c r="G71" s="89">
        <v>40</v>
      </c>
      <c r="I71" s="126"/>
    </row>
    <row r="72" spans="1:7" ht="6.75" customHeight="1" thickBot="1">
      <c r="A72" s="7"/>
      <c r="B72" s="44"/>
      <c r="C72" s="9"/>
      <c r="D72" s="87"/>
      <c r="E72" s="88"/>
      <c r="F72" s="89"/>
      <c r="G72" s="89"/>
    </row>
    <row r="73" spans="1:7" s="2" customFormat="1" ht="1.5" customHeight="1" hidden="1" thickBot="1">
      <c r="A73" s="43"/>
      <c r="B73" s="45"/>
      <c r="C73" s="46">
        <v>3421</v>
      </c>
      <c r="D73" s="98">
        <v>0</v>
      </c>
      <c r="E73" s="99">
        <v>0</v>
      </c>
      <c r="F73" s="100">
        <f>SUM(F74:F74)</f>
        <v>0</v>
      </c>
      <c r="G73" s="100">
        <f>SUM(D73:F73)</f>
        <v>0</v>
      </c>
    </row>
    <row r="74" spans="1:7" ht="13.5" hidden="1" thickBot="1">
      <c r="A74" s="7"/>
      <c r="B74" s="44"/>
      <c r="C74" s="9" t="s">
        <v>16</v>
      </c>
      <c r="D74" s="87">
        <v>0</v>
      </c>
      <c r="E74" s="88">
        <v>0</v>
      </c>
      <c r="F74" s="89"/>
      <c r="G74" s="90">
        <f>SUM(E74:F74)</f>
        <v>0</v>
      </c>
    </row>
    <row r="75" spans="1:7" ht="7.5" customHeight="1" hidden="1" thickBot="1">
      <c r="A75" s="7"/>
      <c r="B75" s="44"/>
      <c r="C75" s="62"/>
      <c r="D75" s="101"/>
      <c r="E75" s="102"/>
      <c r="F75" s="103"/>
      <c r="G75" s="112"/>
    </row>
    <row r="76" spans="1:7" ht="13.5" thickBot="1">
      <c r="A76" s="76" t="s">
        <v>58</v>
      </c>
      <c r="B76" s="77"/>
      <c r="C76" s="78"/>
      <c r="D76" s="113">
        <f>SUM(D27+D32+D46+D52)</f>
        <v>0</v>
      </c>
      <c r="E76" s="114">
        <f>E27+E32+E46+E52</f>
        <v>2067.51</v>
      </c>
      <c r="F76" s="115">
        <f>SUM(F27+F32+F46+F52)</f>
        <v>1647.56</v>
      </c>
      <c r="G76" s="115">
        <f>SUM(G27+G32+G46+G52)</f>
        <v>3715.0699999999997</v>
      </c>
    </row>
    <row r="77" spans="1:7" ht="12.75">
      <c r="A77" s="140"/>
      <c r="B77" s="141"/>
      <c r="C77" s="142"/>
      <c r="D77" s="143"/>
      <c r="E77" s="143"/>
      <c r="F77" s="143"/>
      <c r="G77" s="143"/>
    </row>
    <row r="78" spans="1:7" ht="12.75">
      <c r="A78" s="140"/>
      <c r="B78" s="141"/>
      <c r="C78" s="142"/>
      <c r="D78" s="143"/>
      <c r="E78" s="143"/>
      <c r="F78" s="143"/>
      <c r="G78" s="143"/>
    </row>
    <row r="79" spans="1:7" ht="12.75">
      <c r="A79" s="2" t="s">
        <v>57</v>
      </c>
      <c r="B79" s="141"/>
      <c r="C79" s="142"/>
      <c r="D79" s="143"/>
      <c r="E79" s="143"/>
      <c r="F79" s="143"/>
      <c r="G79" s="143"/>
    </row>
    <row r="80" spans="1:7" ht="15" thickBot="1">
      <c r="A80" s="47"/>
      <c r="G80" s="1" t="s">
        <v>20</v>
      </c>
    </row>
    <row r="81" spans="1:7" ht="12.75">
      <c r="A81" s="10"/>
      <c r="B81" s="11"/>
      <c r="C81" s="12"/>
      <c r="D81" s="217" t="s">
        <v>55</v>
      </c>
      <c r="E81" s="218"/>
      <c r="F81" s="218"/>
      <c r="G81" s="219"/>
    </row>
    <row r="82" spans="1:7" ht="12.75">
      <c r="A82" s="51"/>
      <c r="B82" s="52"/>
      <c r="C82" s="53"/>
      <c r="D82" s="213" t="s">
        <v>2</v>
      </c>
      <c r="E82" s="214"/>
      <c r="F82" s="55" t="s">
        <v>5</v>
      </c>
      <c r="G82" s="16" t="s">
        <v>2</v>
      </c>
    </row>
    <row r="83" spans="1:7" ht="12.75">
      <c r="A83" s="14" t="s">
        <v>0</v>
      </c>
      <c r="B83" s="15" t="s">
        <v>1</v>
      </c>
      <c r="C83" s="15" t="s">
        <v>23</v>
      </c>
      <c r="D83" s="215"/>
      <c r="E83" s="216"/>
      <c r="F83" s="15" t="s">
        <v>6</v>
      </c>
      <c r="G83" s="16" t="s">
        <v>11</v>
      </c>
    </row>
    <row r="84" spans="1:7" ht="13.5" thickBot="1">
      <c r="A84" s="17"/>
      <c r="B84" s="18"/>
      <c r="C84" s="61"/>
      <c r="D84" s="30" t="s">
        <v>3</v>
      </c>
      <c r="E84" s="19" t="s">
        <v>4</v>
      </c>
      <c r="F84" s="54" t="s">
        <v>19</v>
      </c>
      <c r="G84" s="20" t="s">
        <v>12</v>
      </c>
    </row>
    <row r="85" spans="1:7" ht="9" customHeight="1" thickBot="1">
      <c r="A85" s="23"/>
      <c r="B85" s="24"/>
      <c r="C85" s="6"/>
      <c r="D85" s="23">
        <v>1</v>
      </c>
      <c r="E85" s="25">
        <v>2</v>
      </c>
      <c r="F85" s="26">
        <v>3</v>
      </c>
      <c r="G85" s="26" t="s">
        <v>13</v>
      </c>
    </row>
    <row r="86" spans="1:7" ht="12.75">
      <c r="A86" s="70" t="s">
        <v>9</v>
      </c>
      <c r="B86" s="68">
        <v>5100</v>
      </c>
      <c r="C86" s="69">
        <v>4313</v>
      </c>
      <c r="D86" s="206">
        <f>D87</f>
        <v>0</v>
      </c>
      <c r="E86" s="86">
        <f>E87</f>
        <v>0</v>
      </c>
      <c r="F86" s="207">
        <f>F87</f>
        <v>50</v>
      </c>
      <c r="G86" s="207">
        <f>G87</f>
        <v>50</v>
      </c>
    </row>
    <row r="87" spans="1:7" ht="13.5" thickBot="1">
      <c r="A87" s="139"/>
      <c r="B87" s="8"/>
      <c r="C87" s="60" t="s">
        <v>53</v>
      </c>
      <c r="D87" s="104">
        <v>0</v>
      </c>
      <c r="E87" s="105">
        <v>0</v>
      </c>
      <c r="F87" s="110">
        <f>SUM(G87-E87)</f>
        <v>50</v>
      </c>
      <c r="G87" s="106">
        <v>50</v>
      </c>
    </row>
    <row r="88" ht="13.5" thickBot="1"/>
    <row r="89" spans="1:7" ht="15" customHeight="1" thickBot="1">
      <c r="A89" s="145" t="s">
        <v>59</v>
      </c>
      <c r="B89" s="146"/>
      <c r="C89" s="147"/>
      <c r="D89" s="149">
        <f>SUM(D86+D76)</f>
        <v>0</v>
      </c>
      <c r="E89" s="148">
        <f>SUM(E86+E76)</f>
        <v>2067.51</v>
      </c>
      <c r="F89" s="144">
        <f>SUM(F86+F76)</f>
        <v>1697.56</v>
      </c>
      <c r="G89" s="144">
        <f>SUM(G86+G76)</f>
        <v>3765.0699999999997</v>
      </c>
    </row>
    <row r="91" ht="12.75">
      <c r="E91" s="126"/>
    </row>
    <row r="92" spans="4:7" ht="12.75">
      <c r="D92" s="126"/>
      <c r="E92" s="126"/>
      <c r="F92" s="126"/>
      <c r="G92" s="126"/>
    </row>
    <row r="93" spans="4:7" ht="12.75">
      <c r="D93" s="126"/>
      <c r="E93" s="126"/>
      <c r="F93" s="126"/>
      <c r="G93" s="126"/>
    </row>
    <row r="95" ht="12.75">
      <c r="E95" s="126"/>
    </row>
    <row r="96" ht="12.75">
      <c r="E96" s="126"/>
    </row>
    <row r="97" ht="12.75">
      <c r="E97" s="126"/>
    </row>
  </sheetData>
  <mergeCells count="7">
    <mergeCell ref="D82:E83"/>
    <mergeCell ref="D22:G22"/>
    <mergeCell ref="D23:E24"/>
    <mergeCell ref="D8:E8"/>
    <mergeCell ref="D9:D10"/>
    <mergeCell ref="E9:E10"/>
    <mergeCell ref="D81:G81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F1" sqref="F1"/>
    </sheetView>
  </sheetViews>
  <sheetFormatPr defaultColWidth="9.00390625" defaultRowHeight="12.75"/>
  <cols>
    <col min="1" max="1" width="11.125" style="0" customWidth="1"/>
    <col min="2" max="2" width="32.375" style="5" customWidth="1"/>
    <col min="3" max="3" width="10.75390625" style="0" customWidth="1"/>
    <col min="4" max="4" width="25.625" style="0" customWidth="1"/>
    <col min="5" max="6" width="10.75390625" style="0" customWidth="1"/>
    <col min="8" max="8" width="11.375" style="0" bestFit="1" customWidth="1"/>
  </cols>
  <sheetData>
    <row r="1" ht="15">
      <c r="F1" s="212" t="s">
        <v>100</v>
      </c>
    </row>
    <row r="2" ht="15">
      <c r="F2" s="212" t="s">
        <v>96</v>
      </c>
    </row>
    <row r="3" ht="15.75">
      <c r="A3" s="200" t="s">
        <v>81</v>
      </c>
    </row>
    <row r="4" ht="12.75" customHeight="1" thickBot="1">
      <c r="A4" s="3"/>
    </row>
    <row r="5" spans="1:6" ht="12.75" customHeight="1">
      <c r="A5" s="194"/>
      <c r="B5" s="192"/>
      <c r="C5" s="152" t="s">
        <v>62</v>
      </c>
      <c r="D5" s="174"/>
      <c r="E5" s="153"/>
      <c r="F5" s="13"/>
    </row>
    <row r="6" spans="1:6" s="2" customFormat="1" ht="12" customHeight="1">
      <c r="A6" s="195" t="s">
        <v>61</v>
      </c>
      <c r="B6" s="16" t="s">
        <v>60</v>
      </c>
      <c r="C6" s="151" t="s">
        <v>63</v>
      </c>
      <c r="D6" s="224" t="s">
        <v>80</v>
      </c>
      <c r="E6" s="225"/>
      <c r="F6" s="226"/>
    </row>
    <row r="7" spans="1:6" s="2" customFormat="1" ht="12" customHeight="1" thickBot="1">
      <c r="A7" s="196"/>
      <c r="B7" s="193"/>
      <c r="C7" s="30" t="s">
        <v>64</v>
      </c>
      <c r="D7" s="175"/>
      <c r="E7" s="154"/>
      <c r="F7" s="20"/>
    </row>
    <row r="8" spans="1:6" s="27" customFormat="1" ht="9.75" customHeight="1" thickBot="1">
      <c r="A8" s="24"/>
      <c r="B8" s="6"/>
      <c r="C8" s="23"/>
      <c r="D8" s="155"/>
      <c r="E8" s="6"/>
      <c r="F8" s="26"/>
    </row>
    <row r="9" spans="1:6" ht="12.75">
      <c r="A9" s="70" t="s">
        <v>7</v>
      </c>
      <c r="B9" s="197" t="s">
        <v>79</v>
      </c>
      <c r="C9" s="180">
        <f>SUM(C10:C12)</f>
        <v>7</v>
      </c>
      <c r="D9" s="95"/>
      <c r="E9" s="198"/>
      <c r="F9" s="199"/>
    </row>
    <row r="10" spans="1:6" ht="12.75">
      <c r="A10" s="21"/>
      <c r="B10" s="9" t="s">
        <v>8</v>
      </c>
      <c r="C10" s="178">
        <v>3</v>
      </c>
      <c r="D10" s="156" t="s">
        <v>68</v>
      </c>
      <c r="E10" s="165"/>
      <c r="F10" s="89"/>
    </row>
    <row r="11" spans="1:6" ht="12.75" customHeight="1">
      <c r="A11" s="21"/>
      <c r="B11" s="9" t="s">
        <v>24</v>
      </c>
      <c r="C11" s="178">
        <v>1</v>
      </c>
      <c r="D11" s="156" t="s">
        <v>67</v>
      </c>
      <c r="E11" s="165"/>
      <c r="F11" s="89"/>
    </row>
    <row r="12" spans="1:6" ht="12.75">
      <c r="A12" s="21"/>
      <c r="B12" s="9" t="s">
        <v>25</v>
      </c>
      <c r="C12" s="178">
        <v>3</v>
      </c>
      <c r="D12" s="156" t="s">
        <v>97</v>
      </c>
      <c r="E12" s="165"/>
      <c r="F12" s="89"/>
    </row>
    <row r="13" spans="1:8" ht="7.5" customHeight="1" thickBot="1">
      <c r="A13" s="21"/>
      <c r="B13" s="56"/>
      <c r="C13" s="179"/>
      <c r="D13" s="157"/>
      <c r="E13" s="166"/>
      <c r="F13" s="93"/>
      <c r="H13" s="49"/>
    </row>
    <row r="14" spans="1:8" ht="12.75">
      <c r="A14" s="70" t="s">
        <v>9</v>
      </c>
      <c r="B14" s="189" t="s">
        <v>79</v>
      </c>
      <c r="C14" s="180">
        <f>SUM(C18:C24)</f>
        <v>25</v>
      </c>
      <c r="D14" s="95"/>
      <c r="E14" s="168"/>
      <c r="F14" s="169"/>
      <c r="H14" s="49"/>
    </row>
    <row r="15" spans="1:8" ht="12.75" hidden="1">
      <c r="A15" s="57"/>
      <c r="B15" s="64">
        <v>4311</v>
      </c>
      <c r="C15" s="181">
        <f>SUM(C16)</f>
        <v>0</v>
      </c>
      <c r="D15" s="158">
        <f>SUM(D16)</f>
        <v>0</v>
      </c>
      <c r="E15" s="170"/>
      <c r="F15" s="171"/>
      <c r="H15" s="49"/>
    </row>
    <row r="16" spans="1:8" ht="12.75" hidden="1">
      <c r="A16" s="57"/>
      <c r="B16" s="65"/>
      <c r="C16" s="178">
        <v>0</v>
      </c>
      <c r="D16" s="156">
        <v>0</v>
      </c>
      <c r="E16" s="162"/>
      <c r="F16" s="89"/>
      <c r="H16" s="49"/>
    </row>
    <row r="17" spans="1:8" ht="7.5" customHeight="1" hidden="1">
      <c r="A17" s="57"/>
      <c r="B17" s="65"/>
      <c r="C17" s="178"/>
      <c r="D17" s="156"/>
      <c r="E17" s="162"/>
      <c r="F17" s="89"/>
      <c r="H17" s="49"/>
    </row>
    <row r="18" spans="1:8" ht="12.75">
      <c r="A18" s="57"/>
      <c r="B18" s="9" t="s">
        <v>27</v>
      </c>
      <c r="C18" s="178">
        <v>1</v>
      </c>
      <c r="D18" s="156" t="s">
        <v>69</v>
      </c>
      <c r="E18" s="162"/>
      <c r="F18" s="89"/>
      <c r="H18" s="49"/>
    </row>
    <row r="19" spans="1:8" ht="12.75">
      <c r="A19" s="57"/>
      <c r="B19" s="9" t="s">
        <v>82</v>
      </c>
      <c r="C19" s="178">
        <v>1</v>
      </c>
      <c r="D19" s="156" t="s">
        <v>83</v>
      </c>
      <c r="E19" s="162"/>
      <c r="F19" s="89"/>
      <c r="H19" s="49"/>
    </row>
    <row r="20" spans="1:8" ht="12.75">
      <c r="A20" s="57"/>
      <c r="B20" s="9" t="s">
        <v>46</v>
      </c>
      <c r="C20" s="178">
        <v>4</v>
      </c>
      <c r="D20" s="156" t="s">
        <v>70</v>
      </c>
      <c r="E20" s="162"/>
      <c r="F20" s="89"/>
      <c r="H20" s="49"/>
    </row>
    <row r="21" spans="1:6" ht="12.75">
      <c r="A21" s="57"/>
      <c r="B21" s="9" t="s">
        <v>65</v>
      </c>
      <c r="C21" s="178">
        <v>1</v>
      </c>
      <c r="D21" s="156" t="s">
        <v>71</v>
      </c>
      <c r="E21" s="162"/>
      <c r="F21" s="89"/>
    </row>
    <row r="22" spans="1:6" ht="12.75">
      <c r="A22" s="21"/>
      <c r="B22" s="9" t="s">
        <v>47</v>
      </c>
      <c r="C22" s="178">
        <v>1</v>
      </c>
      <c r="D22" s="156" t="s">
        <v>69</v>
      </c>
      <c r="E22" s="162"/>
      <c r="F22" s="89"/>
    </row>
    <row r="23" spans="1:6" ht="12.75">
      <c r="A23" s="21"/>
      <c r="B23" s="9" t="s">
        <v>49</v>
      </c>
      <c r="C23" s="178">
        <v>4</v>
      </c>
      <c r="D23" s="156" t="s">
        <v>70</v>
      </c>
      <c r="E23" s="162"/>
      <c r="F23" s="89"/>
    </row>
    <row r="24" spans="1:6" ht="12.75">
      <c r="A24" s="21"/>
      <c r="B24" s="9" t="s">
        <v>21</v>
      </c>
      <c r="C24" s="178">
        <v>13</v>
      </c>
      <c r="D24" s="156" t="s">
        <v>98</v>
      </c>
      <c r="E24" s="162"/>
      <c r="F24" s="89"/>
    </row>
    <row r="25" spans="1:8" ht="7.5" customHeight="1" thickBot="1">
      <c r="A25" s="139"/>
      <c r="B25" s="60"/>
      <c r="C25" s="182"/>
      <c r="D25" s="160"/>
      <c r="E25" s="167"/>
      <c r="F25" s="106"/>
      <c r="H25" s="48"/>
    </row>
    <row r="26" spans="1:8" ht="12.75">
      <c r="A26" s="73" t="s">
        <v>10</v>
      </c>
      <c r="B26" s="190" t="s">
        <v>79</v>
      </c>
      <c r="C26" s="183">
        <f>SUM(C27:C32)</f>
        <v>56</v>
      </c>
      <c r="D26" s="161"/>
      <c r="E26" s="172"/>
      <c r="F26" s="173"/>
      <c r="H26" s="48"/>
    </row>
    <row r="27" spans="1:8" ht="12.75">
      <c r="A27" s="21"/>
      <c r="B27" s="9" t="s">
        <v>30</v>
      </c>
      <c r="C27" s="178">
        <v>1</v>
      </c>
      <c r="D27" s="156" t="s">
        <v>72</v>
      </c>
      <c r="E27" s="162"/>
      <c r="F27" s="89"/>
      <c r="H27" s="48"/>
    </row>
    <row r="28" spans="1:8" ht="12.75">
      <c r="A28" s="21"/>
      <c r="B28" s="9" t="s">
        <v>29</v>
      </c>
      <c r="C28" s="178">
        <v>1</v>
      </c>
      <c r="D28" s="156" t="s">
        <v>73</v>
      </c>
      <c r="E28" s="162"/>
      <c r="F28" s="89"/>
      <c r="H28" s="48"/>
    </row>
    <row r="29" spans="1:8" ht="12.75">
      <c r="A29" s="21"/>
      <c r="B29" s="9" t="s">
        <v>28</v>
      </c>
      <c r="C29" s="178">
        <v>17</v>
      </c>
      <c r="D29" s="156" t="s">
        <v>74</v>
      </c>
      <c r="E29" s="162"/>
      <c r="F29" s="89"/>
      <c r="H29" s="48"/>
    </row>
    <row r="30" spans="1:8" ht="12.75">
      <c r="A30" s="21"/>
      <c r="B30" s="9"/>
      <c r="C30" s="178"/>
      <c r="D30" s="156" t="s">
        <v>95</v>
      </c>
      <c r="E30" s="162"/>
      <c r="F30" s="89"/>
      <c r="H30" s="48"/>
    </row>
    <row r="31" spans="1:8" ht="12.75">
      <c r="A31" s="21"/>
      <c r="B31" s="9"/>
      <c r="C31" s="178"/>
      <c r="D31" s="156" t="s">
        <v>75</v>
      </c>
      <c r="E31" s="162"/>
      <c r="F31" s="89"/>
      <c r="H31" s="48"/>
    </row>
    <row r="32" spans="1:8" ht="12.75">
      <c r="A32" s="21"/>
      <c r="B32" s="9" t="s">
        <v>34</v>
      </c>
      <c r="C32" s="178">
        <v>37</v>
      </c>
      <c r="D32" s="156" t="s">
        <v>76</v>
      </c>
      <c r="E32" s="162"/>
      <c r="F32" s="89"/>
      <c r="H32" s="48"/>
    </row>
    <row r="33" spans="1:8" ht="12.75">
      <c r="A33" s="21"/>
      <c r="B33" s="56"/>
      <c r="C33" s="179"/>
      <c r="D33" s="156" t="s">
        <v>77</v>
      </c>
      <c r="E33" s="166"/>
      <c r="F33" s="93"/>
      <c r="H33" s="48"/>
    </row>
    <row r="34" spans="1:8" ht="12.75">
      <c r="A34" s="21"/>
      <c r="B34" s="56"/>
      <c r="C34" s="179"/>
      <c r="D34" s="157" t="s">
        <v>78</v>
      </c>
      <c r="E34" s="166"/>
      <c r="F34" s="93"/>
      <c r="H34" s="48"/>
    </row>
    <row r="35" spans="1:8" ht="7.5" customHeight="1" thickBot="1">
      <c r="A35" s="139"/>
      <c r="B35" s="60"/>
      <c r="C35" s="182"/>
      <c r="D35" s="160"/>
      <c r="E35" s="167"/>
      <c r="F35" s="106"/>
      <c r="H35" s="48"/>
    </row>
    <row r="36" spans="1:8" s="2" customFormat="1" ht="12.75">
      <c r="A36" s="70" t="s">
        <v>17</v>
      </c>
      <c r="B36" s="191" t="s">
        <v>79</v>
      </c>
      <c r="C36" s="183">
        <f>SUM(C37:C50)</f>
        <v>31</v>
      </c>
      <c r="D36" s="161"/>
      <c r="E36" s="172"/>
      <c r="F36" s="173"/>
      <c r="G36" s="63"/>
      <c r="H36" s="50"/>
    </row>
    <row r="37" spans="1:8" ht="12.75">
      <c r="A37" s="187"/>
      <c r="B37" s="9" t="s">
        <v>35</v>
      </c>
      <c r="C37" s="184">
        <v>2</v>
      </c>
      <c r="D37" s="162" t="s">
        <v>87</v>
      </c>
      <c r="E37" s="162"/>
      <c r="F37" s="89"/>
      <c r="H37" s="48"/>
    </row>
    <row r="38" spans="1:8" ht="12.75">
      <c r="A38" s="187"/>
      <c r="B38" s="9" t="s">
        <v>36</v>
      </c>
      <c r="C38" s="184">
        <v>3</v>
      </c>
      <c r="D38" s="162" t="s">
        <v>87</v>
      </c>
      <c r="E38" s="162"/>
      <c r="F38" s="89"/>
      <c r="H38" s="48"/>
    </row>
    <row r="39" spans="1:6" ht="12.75">
      <c r="A39" s="187"/>
      <c r="B39" s="9" t="s">
        <v>37</v>
      </c>
      <c r="C39" s="184">
        <v>2</v>
      </c>
      <c r="D39" s="162" t="s">
        <v>87</v>
      </c>
      <c r="E39" s="162"/>
      <c r="F39" s="89"/>
    </row>
    <row r="40" spans="1:6" ht="12.75">
      <c r="A40" s="187"/>
      <c r="B40" s="9" t="s">
        <v>38</v>
      </c>
      <c r="C40" s="184">
        <v>2</v>
      </c>
      <c r="D40" s="162" t="s">
        <v>87</v>
      </c>
      <c r="E40" s="162"/>
      <c r="F40" s="89"/>
    </row>
    <row r="41" spans="1:6" ht="12.75">
      <c r="A41" s="187"/>
      <c r="B41" s="9" t="s">
        <v>40</v>
      </c>
      <c r="C41" s="184">
        <v>6</v>
      </c>
      <c r="D41" s="162" t="s">
        <v>88</v>
      </c>
      <c r="E41" s="162"/>
      <c r="F41" s="89"/>
    </row>
    <row r="42" spans="1:6" ht="12.75">
      <c r="A42" s="187"/>
      <c r="B42" s="9" t="s">
        <v>39</v>
      </c>
      <c r="C42" s="184">
        <v>2</v>
      </c>
      <c r="D42" s="162" t="s">
        <v>89</v>
      </c>
      <c r="E42" s="162"/>
      <c r="F42" s="89"/>
    </row>
    <row r="43" spans="1:6" ht="12.75">
      <c r="A43" s="187"/>
      <c r="B43" s="62" t="s">
        <v>84</v>
      </c>
      <c r="C43" s="184">
        <v>2</v>
      </c>
      <c r="D43" s="162" t="s">
        <v>87</v>
      </c>
      <c r="E43" s="162"/>
      <c r="F43" s="89"/>
    </row>
    <row r="44" spans="1:6" s="2" customFormat="1" ht="12.75">
      <c r="A44" s="188"/>
      <c r="B44" s="202" t="s">
        <v>31</v>
      </c>
      <c r="C44" s="184">
        <v>2</v>
      </c>
      <c r="D44" s="162" t="s">
        <v>90</v>
      </c>
      <c r="E44" s="162"/>
      <c r="F44" s="89"/>
    </row>
    <row r="45" spans="1:6" s="2" customFormat="1" ht="12.75">
      <c r="A45" s="188"/>
      <c r="B45" s="5" t="s">
        <v>86</v>
      </c>
      <c r="C45" s="184">
        <v>2</v>
      </c>
      <c r="D45" s="162" t="s">
        <v>91</v>
      </c>
      <c r="E45" s="162"/>
      <c r="F45" s="89"/>
    </row>
    <row r="46" spans="1:6" ht="12.75">
      <c r="A46" s="187"/>
      <c r="B46" s="9" t="s">
        <v>42</v>
      </c>
      <c r="C46" s="184">
        <v>3</v>
      </c>
      <c r="D46" s="162" t="s">
        <v>87</v>
      </c>
      <c r="E46" s="162"/>
      <c r="F46" s="89"/>
    </row>
    <row r="47" spans="1:6" ht="12.75">
      <c r="A47" s="187"/>
      <c r="B47" s="9" t="s">
        <v>43</v>
      </c>
      <c r="C47" s="184">
        <v>1</v>
      </c>
      <c r="D47" s="162" t="s">
        <v>92</v>
      </c>
      <c r="E47" s="162"/>
      <c r="F47" s="89"/>
    </row>
    <row r="48" spans="1:6" ht="12.75">
      <c r="A48" s="187"/>
      <c r="B48" s="9" t="s">
        <v>44</v>
      </c>
      <c r="C48" s="184">
        <v>1</v>
      </c>
      <c r="D48" s="162" t="s">
        <v>93</v>
      </c>
      <c r="E48" s="162"/>
      <c r="F48" s="89"/>
    </row>
    <row r="49" spans="1:8" ht="12.75">
      <c r="A49" s="187"/>
      <c r="B49" s="9" t="s">
        <v>45</v>
      </c>
      <c r="C49" s="184">
        <v>2</v>
      </c>
      <c r="D49" s="162" t="s">
        <v>87</v>
      </c>
      <c r="E49" s="162"/>
      <c r="F49" s="89"/>
      <c r="H49" s="126"/>
    </row>
    <row r="50" spans="1:8" ht="12.75">
      <c r="A50" s="187"/>
      <c r="B50" s="5" t="s">
        <v>41</v>
      </c>
      <c r="C50" s="208">
        <v>1</v>
      </c>
      <c r="D50" s="209" t="s">
        <v>94</v>
      </c>
      <c r="E50" s="210"/>
      <c r="F50" s="89"/>
      <c r="H50" s="126"/>
    </row>
    <row r="51" spans="1:6" ht="6.75" customHeight="1" thickBot="1">
      <c r="A51" s="187"/>
      <c r="B51" s="9"/>
      <c r="C51" s="178"/>
      <c r="D51" s="156"/>
      <c r="E51" s="162"/>
      <c r="F51" s="89"/>
    </row>
    <row r="52" spans="1:6" s="2" customFormat="1" ht="1.5" customHeight="1" hidden="1" thickBot="1">
      <c r="A52" s="43"/>
      <c r="B52" s="46">
        <v>3421</v>
      </c>
      <c r="C52" s="181">
        <v>0</v>
      </c>
      <c r="D52" s="158">
        <v>0</v>
      </c>
      <c r="E52" s="163">
        <f>SUM(E53:E53)</f>
        <v>0</v>
      </c>
      <c r="F52" s="100">
        <f>SUM(C52:E52)</f>
        <v>0</v>
      </c>
    </row>
    <row r="53" spans="1:6" ht="13.5" hidden="1" thickBot="1">
      <c r="A53" s="7"/>
      <c r="B53" s="9" t="s">
        <v>16</v>
      </c>
      <c r="C53" s="178">
        <v>0</v>
      </c>
      <c r="D53" s="156">
        <v>0</v>
      </c>
      <c r="E53" s="162"/>
      <c r="F53" s="90">
        <f>SUM(D53:E53)</f>
        <v>0</v>
      </c>
    </row>
    <row r="54" spans="1:6" ht="7.5" customHeight="1" hidden="1" thickBot="1">
      <c r="A54" s="7"/>
      <c r="B54" s="62"/>
      <c r="C54" s="185"/>
      <c r="D54" s="159"/>
      <c r="E54" s="150"/>
      <c r="F54" s="112"/>
    </row>
    <row r="55" spans="1:6" ht="13.5" thickBot="1">
      <c r="A55" s="76" t="s">
        <v>66</v>
      </c>
      <c r="B55" s="78"/>
      <c r="C55" s="186">
        <f>SUM(C9+C14+C26+C36)</f>
        <v>119</v>
      </c>
      <c r="D55" s="176"/>
      <c r="E55" s="177"/>
      <c r="F55" s="164"/>
    </row>
    <row r="56" spans="1:6" ht="12.75">
      <c r="A56" s="140"/>
      <c r="B56" s="142"/>
      <c r="C56" s="143"/>
      <c r="D56" s="143"/>
      <c r="E56" s="143"/>
      <c r="F56" s="143"/>
    </row>
    <row r="57" spans="1:6" ht="12.75">
      <c r="A57" s="140"/>
      <c r="B57" s="142"/>
      <c r="C57" s="143"/>
      <c r="D57" s="143"/>
      <c r="E57" s="143"/>
      <c r="F57" s="143"/>
    </row>
  </sheetData>
  <mergeCells count="1">
    <mergeCell ref="D6:F6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2007-01-09T09:55:10Z</cp:lastPrinted>
  <dcterms:created xsi:type="dcterms:W3CDTF">2003-12-02T07:49:59Z</dcterms:created>
  <dcterms:modified xsi:type="dcterms:W3CDTF">2007-01-11T12:04:28Z</dcterms:modified>
  <cp:category/>
  <cp:version/>
  <cp:contentType/>
  <cp:contentStatus/>
</cp:coreProperties>
</file>