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37-2006-67, př. 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<sst xmlns="http://schemas.openxmlformats.org/spreadsheetml/2006/main" count="55" uniqueCount="48">
  <si>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Ukazatel</t>
  </si>
  <si>
    <t>Krajská knihovna Vysočiny</t>
  </si>
  <si>
    <t>/v tis. Kč/</t>
  </si>
  <si>
    <t>Schválený FP 2006</t>
  </si>
  <si>
    <t xml:space="preserve">Hlavní </t>
  </si>
  <si>
    <t xml:space="preserve">Doplňková </t>
  </si>
  <si>
    <t>Celkem</t>
  </si>
  <si>
    <t>činnost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</si>
  <si>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</si>
  <si>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</si>
  <si>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</si>
  <si>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</si>
  <si>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</si>
  <si>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</si>
  <si>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</si>
  <si>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</si>
  <si>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</si>
  <si>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</si>
  <si>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</si>
  <si>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</si>
  <si>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</si>
  <si>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</si>
  <si>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</si>
  <si>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</si>
  <si>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</si>
  <si>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</si>
  <si>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</si>
  <si>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</si>
  <si>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</si>
  <si>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</si>
  <si>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</si>
  <si>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</si>
  <si>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</si>
  <si>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</si>
  <si>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</si>
  <si>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</si>
  <si>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</si>
  <si>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</si>
  <si>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 xml:space="preserve"> </t>
  </si>
  <si>
    <t>Návrh na úpravu finančního plánu výnosů a nákladů na rok 2006 u Krajské knihovny Vysočiny</t>
  </si>
  <si>
    <t>Návrh na úpravu FP 2006</t>
  </si>
  <si>
    <t xml:space="preserve">v </t>
  </si>
  <si>
    <t>+/-</t>
  </si>
  <si>
    <t>%</t>
  </si>
  <si>
    <t xml:space="preserve">Rozdíl oproti </t>
  </si>
  <si>
    <t>schválenému FP</t>
  </si>
  <si>
    <t>počet stránek: 1</t>
  </si>
  <si>
    <t>RK-37-2006-67,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</si>
</sst>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8" fillId="2" borderId="17" xfId="0" applyFont="1" applyFill="1" applyBorder="1" applyAlignment="1">
      <alignment horizontal="left" vertical="center" wrapText="1"/>
    </xf>
    <xf numFmtId="3" fontId="8" fillId="2" borderId="18" xfId="0" applyNumberFormat="1" applyFont="1" applyFill="1" applyBorder="1" applyAlignment="1">
      <alignment vertical="center" wrapText="1"/>
    </xf>
    <xf numFmtId="3" fontId="8" fillId="2" borderId="19" xfId="0" applyNumberFormat="1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3" fontId="9" fillId="0" borderId="16" xfId="0" applyNumberFormat="1" applyFont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3" fontId="8" fillId="2" borderId="21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8" fillId="3" borderId="7" xfId="0" applyNumberFormat="1" applyFont="1" applyFill="1" applyBorder="1" applyAlignment="1">
      <alignment vertical="center" wrapText="1"/>
    </xf>
    <xf numFmtId="10" fontId="8" fillId="3" borderId="22" xfId="0" applyNumberFormat="1" applyFont="1" applyFill="1" applyBorder="1" applyAlignment="1">
      <alignment vertical="center" wrapText="1"/>
    </xf>
    <xf numFmtId="10" fontId="8" fillId="3" borderId="3" xfId="0" applyNumberFormat="1" applyFont="1" applyFill="1" applyBorder="1" applyAlignment="1">
      <alignment vertical="center" wrapText="1"/>
    </xf>
    <xf numFmtId="3" fontId="8" fillId="3" borderId="17" xfId="0" applyNumberFormat="1" applyFont="1" applyFill="1" applyBorder="1" applyAlignment="1">
      <alignment vertical="center" wrapText="1"/>
    </xf>
    <xf numFmtId="10" fontId="8" fillId="3" borderId="23" xfId="0" applyNumberFormat="1" applyFont="1" applyFill="1" applyBorder="1" applyAlignment="1">
      <alignment vertical="center" wrapText="1"/>
    </xf>
    <xf numFmtId="10" fontId="8" fillId="3" borderId="10" xfId="0" applyNumberFormat="1" applyFont="1" applyFill="1" applyBorder="1" applyAlignment="1">
      <alignment vertical="center" wrapText="1"/>
    </xf>
    <xf numFmtId="3" fontId="8" fillId="2" borderId="24" xfId="0" applyNumberFormat="1" applyFont="1" applyFill="1" applyBorder="1" applyAlignment="1">
      <alignment vertical="center" wrapText="1"/>
    </xf>
    <xf numFmtId="3" fontId="8" fillId="2" borderId="25" xfId="0" applyNumberFormat="1" applyFont="1" applyFill="1" applyBorder="1" applyAlignment="1">
      <alignment vertical="center" wrapText="1"/>
    </xf>
    <xf numFmtId="3" fontId="8" fillId="3" borderId="26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4" xfId="0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pane xSplit="14940" topLeftCell="M1" activePane="topLeft" state="split"/>
      <selection pane="topLeft" activeCell="K18" sqref="K18"/>
      <selection pane="topRight" activeCell="M7" sqref="M7"/>
    </sheetView>
  </sheetViews>
  <sheetFormatPr defaultColWidth="9.00390625" defaultRowHeight="12.75"/>
  <cols>
    <col min="1" max="1" width="28.125" style="0" customWidth="1"/>
    <col min="2" max="7" width="9.75390625" style="1" customWidth="1"/>
    <col min="8" max="8" width="10.00390625" style="0" customWidth="1"/>
  </cols>
  <sheetData>
    <row r="1" spans="8:9" ht="12.75">
      <c r="H1" s="49" t="s">
        <v>47</v>
      </c>
      <c r="I1" s="49"/>
    </row>
    <row r="2" spans="8:9" ht="12.75">
      <c r="H2" s="45" t="s">
        <v>46</v>
      </c>
      <c r="I2" s="45"/>
    </row>
    <row r="5" spans="1:8" ht="12.75">
      <c r="A5" s="50" t="s">
        <v>39</v>
      </c>
      <c r="B5" s="50"/>
      <c r="C5" s="50"/>
      <c r="D5" s="50"/>
      <c r="E5" s="50"/>
      <c r="F5" s="50"/>
      <c r="G5" s="50"/>
      <c r="H5" s="50"/>
    </row>
    <row r="6" spans="1:7" ht="14.25" customHeight="1" thickBot="1">
      <c r="A6" s="2"/>
      <c r="B6" s="3"/>
      <c r="C6" s="3"/>
      <c r="D6" s="3"/>
      <c r="E6" s="3"/>
      <c r="F6" s="3"/>
      <c r="G6" s="3"/>
    </row>
    <row r="7" spans="1:9" ht="20.25" customHeight="1" thickBot="1">
      <c r="A7" s="51" t="s">
        <v>0</v>
      </c>
      <c r="B7" s="64" t="s">
        <v>1</v>
      </c>
      <c r="C7" s="65"/>
      <c r="D7" s="65"/>
      <c r="E7" s="65"/>
      <c r="F7" s="65"/>
      <c r="G7" s="65" t="s">
        <v>2</v>
      </c>
      <c r="H7" s="65"/>
      <c r="I7" s="66"/>
    </row>
    <row r="8" spans="1:9" ht="12.75">
      <c r="A8" s="52"/>
      <c r="B8" s="56" t="s">
        <v>3</v>
      </c>
      <c r="C8" s="57"/>
      <c r="D8" s="58"/>
      <c r="E8" s="56" t="s">
        <v>40</v>
      </c>
      <c r="F8" s="57"/>
      <c r="G8" s="57"/>
      <c r="H8" s="62" t="s">
        <v>44</v>
      </c>
      <c r="I8" s="63"/>
    </row>
    <row r="9" spans="1:9" ht="13.5" thickBot="1">
      <c r="A9" s="52"/>
      <c r="B9" s="59"/>
      <c r="C9" s="60"/>
      <c r="D9" s="61"/>
      <c r="E9" s="59"/>
      <c r="F9" s="60"/>
      <c r="G9" s="60"/>
      <c r="H9" s="54" t="s">
        <v>45</v>
      </c>
      <c r="I9" s="55"/>
    </row>
    <row r="10" spans="1:9" ht="12.75">
      <c r="A10" s="52"/>
      <c r="B10" s="4" t="s">
        <v>4</v>
      </c>
      <c r="C10" s="5" t="s">
        <v>5</v>
      </c>
      <c r="D10" s="6" t="s">
        <v>6</v>
      </c>
      <c r="E10" s="4" t="s">
        <v>4</v>
      </c>
      <c r="F10" s="5" t="s">
        <v>5</v>
      </c>
      <c r="G10" s="6" t="s">
        <v>6</v>
      </c>
      <c r="H10" s="46" t="s">
        <v>6</v>
      </c>
      <c r="I10" s="47" t="s">
        <v>41</v>
      </c>
    </row>
    <row r="11" spans="1:9" ht="13.5" thickBot="1">
      <c r="A11" s="53"/>
      <c r="B11" s="7" t="s">
        <v>7</v>
      </c>
      <c r="C11" s="8" t="s">
        <v>7</v>
      </c>
      <c r="D11" s="9"/>
      <c r="E11" s="7" t="s">
        <v>7</v>
      </c>
      <c r="F11" s="8" t="s">
        <v>7</v>
      </c>
      <c r="G11" s="9"/>
      <c r="H11" s="48" t="s">
        <v>42</v>
      </c>
      <c r="I11" s="9" t="s">
        <v>43</v>
      </c>
    </row>
    <row r="12" spans="1:9" ht="15" customHeight="1">
      <c r="A12" s="10" t="s">
        <v>8</v>
      </c>
      <c r="B12" s="11">
        <v>0</v>
      </c>
      <c r="C12" s="12">
        <v>0</v>
      </c>
      <c r="D12" s="13">
        <f aca="true" t="shared" si="0" ref="D12:D20">SUM(B12:C12)</f>
        <v>0</v>
      </c>
      <c r="E12" s="14">
        <v>0</v>
      </c>
      <c r="F12" s="12">
        <v>0</v>
      </c>
      <c r="G12" s="15">
        <f aca="true" t="shared" si="1" ref="G12:G20">SUM(E12:F12)</f>
        <v>0</v>
      </c>
      <c r="H12" s="36">
        <f>-D12+G12</f>
        <v>0</v>
      </c>
      <c r="I12" s="37">
        <f>IF(D12=0,0,+G12/D12)</f>
        <v>0</v>
      </c>
    </row>
    <row r="13" spans="1:9" ht="15" customHeight="1">
      <c r="A13" s="16" t="s">
        <v>9</v>
      </c>
      <c r="B13" s="17">
        <v>1241</v>
      </c>
      <c r="C13" s="18">
        <v>0</v>
      </c>
      <c r="D13" s="13">
        <f t="shared" si="0"/>
        <v>1241</v>
      </c>
      <c r="E13" s="19">
        <v>855</v>
      </c>
      <c r="F13" s="18">
        <v>0</v>
      </c>
      <c r="G13" s="15">
        <f t="shared" si="1"/>
        <v>855</v>
      </c>
      <c r="H13" s="36">
        <f aca="true" t="shared" si="2" ref="H13:H41">-D13+G13</f>
        <v>-386</v>
      </c>
      <c r="I13" s="37">
        <f aca="true" t="shared" si="3" ref="I13:I41">IF(D13=0,0,+G13/D13)</f>
        <v>0.6889605157131345</v>
      </c>
    </row>
    <row r="14" spans="1:9" ht="15" customHeight="1">
      <c r="A14" s="16" t="s">
        <v>10</v>
      </c>
      <c r="B14" s="17">
        <v>0</v>
      </c>
      <c r="C14" s="18">
        <v>55</v>
      </c>
      <c r="D14" s="13">
        <f t="shared" si="0"/>
        <v>55</v>
      </c>
      <c r="E14" s="19">
        <v>0</v>
      </c>
      <c r="F14" s="18">
        <v>6</v>
      </c>
      <c r="G14" s="15">
        <f t="shared" si="1"/>
        <v>6</v>
      </c>
      <c r="H14" s="36">
        <f t="shared" si="2"/>
        <v>-49</v>
      </c>
      <c r="I14" s="37">
        <f t="shared" si="3"/>
        <v>0.10909090909090909</v>
      </c>
    </row>
    <row r="15" spans="1:9" ht="15" customHeight="1">
      <c r="A15" s="16" t="s">
        <v>11</v>
      </c>
      <c r="B15" s="17">
        <v>0</v>
      </c>
      <c r="C15" s="18">
        <v>0</v>
      </c>
      <c r="D15" s="13">
        <f t="shared" si="0"/>
        <v>0</v>
      </c>
      <c r="E15" s="19">
        <v>0</v>
      </c>
      <c r="F15" s="18">
        <v>0</v>
      </c>
      <c r="G15" s="15">
        <f t="shared" si="1"/>
        <v>0</v>
      </c>
      <c r="H15" s="36">
        <f t="shared" si="2"/>
        <v>0</v>
      </c>
      <c r="I15" s="37">
        <f t="shared" si="3"/>
        <v>0</v>
      </c>
    </row>
    <row r="16" spans="1:9" ht="15" customHeight="1">
      <c r="A16" s="16" t="s">
        <v>12</v>
      </c>
      <c r="B16" s="17">
        <v>30</v>
      </c>
      <c r="C16" s="18">
        <v>0</v>
      </c>
      <c r="D16" s="13">
        <f t="shared" si="0"/>
        <v>30</v>
      </c>
      <c r="E16" s="19">
        <v>30</v>
      </c>
      <c r="F16" s="18">
        <v>0</v>
      </c>
      <c r="G16" s="15">
        <f t="shared" si="1"/>
        <v>30</v>
      </c>
      <c r="H16" s="36">
        <f t="shared" si="2"/>
        <v>0</v>
      </c>
      <c r="I16" s="37">
        <f t="shared" si="3"/>
        <v>1</v>
      </c>
    </row>
    <row r="17" spans="1:9" ht="15" customHeight="1">
      <c r="A17" s="16" t="s">
        <v>13</v>
      </c>
      <c r="B17" s="17">
        <v>30</v>
      </c>
      <c r="C17" s="18">
        <v>0</v>
      </c>
      <c r="D17" s="13">
        <f t="shared" si="0"/>
        <v>30</v>
      </c>
      <c r="E17" s="19">
        <v>30</v>
      </c>
      <c r="F17" s="18">
        <v>0</v>
      </c>
      <c r="G17" s="15">
        <f t="shared" si="1"/>
        <v>30</v>
      </c>
      <c r="H17" s="36">
        <f t="shared" si="2"/>
        <v>0</v>
      </c>
      <c r="I17" s="37">
        <f t="shared" si="3"/>
        <v>1</v>
      </c>
    </row>
    <row r="18" spans="1:9" ht="24">
      <c r="A18" s="16" t="s">
        <v>14</v>
      </c>
      <c r="B18" s="17">
        <v>0</v>
      </c>
      <c r="C18" s="18">
        <v>0</v>
      </c>
      <c r="D18" s="13">
        <f t="shared" si="0"/>
        <v>0</v>
      </c>
      <c r="E18" s="19">
        <v>0</v>
      </c>
      <c r="F18" s="18">
        <v>0</v>
      </c>
      <c r="G18" s="15">
        <f t="shared" si="1"/>
        <v>0</v>
      </c>
      <c r="H18" s="36">
        <f t="shared" si="2"/>
        <v>0</v>
      </c>
      <c r="I18" s="37">
        <f t="shared" si="3"/>
        <v>0</v>
      </c>
    </row>
    <row r="19" spans="1:9" ht="24">
      <c r="A19" s="16" t="s">
        <v>15</v>
      </c>
      <c r="B19" s="17">
        <v>0</v>
      </c>
      <c r="C19" s="18">
        <v>0</v>
      </c>
      <c r="D19" s="13">
        <f t="shared" si="0"/>
        <v>0</v>
      </c>
      <c r="E19" s="19">
        <v>0</v>
      </c>
      <c r="F19" s="18">
        <v>0</v>
      </c>
      <c r="G19" s="15">
        <f t="shared" si="1"/>
        <v>0</v>
      </c>
      <c r="H19" s="36">
        <f t="shared" si="2"/>
        <v>0</v>
      </c>
      <c r="I19" s="37">
        <f t="shared" si="3"/>
        <v>0</v>
      </c>
    </row>
    <row r="20" spans="1:9" ht="15" customHeight="1" thickBot="1">
      <c r="A20" s="20" t="s">
        <v>16</v>
      </c>
      <c r="B20" s="21">
        <v>19510</v>
      </c>
      <c r="C20" s="22">
        <v>0</v>
      </c>
      <c r="D20" s="13">
        <f t="shared" si="0"/>
        <v>19510</v>
      </c>
      <c r="E20" s="23">
        <v>19510</v>
      </c>
      <c r="F20" s="22">
        <v>0</v>
      </c>
      <c r="G20" s="15">
        <f t="shared" si="1"/>
        <v>19510</v>
      </c>
      <c r="H20" s="44">
        <f t="shared" si="2"/>
        <v>0</v>
      </c>
      <c r="I20" s="38">
        <f t="shared" si="3"/>
        <v>1</v>
      </c>
    </row>
    <row r="21" spans="1:9" ht="15" customHeight="1" thickBot="1">
      <c r="A21" s="24" t="s">
        <v>17</v>
      </c>
      <c r="B21" s="43">
        <f aca="true" t="shared" si="4" ref="B21:G21">SUM(B12+B13+B14+B15+B16+B18+B20)</f>
        <v>20781</v>
      </c>
      <c r="C21" s="25">
        <f t="shared" si="4"/>
        <v>55</v>
      </c>
      <c r="D21" s="34">
        <f t="shared" si="4"/>
        <v>20836</v>
      </c>
      <c r="E21" s="42">
        <f t="shared" si="4"/>
        <v>20395</v>
      </c>
      <c r="F21" s="25">
        <f t="shared" si="4"/>
        <v>6</v>
      </c>
      <c r="G21" s="26">
        <f t="shared" si="4"/>
        <v>20401</v>
      </c>
      <c r="H21" s="39">
        <f t="shared" si="2"/>
        <v>-435</v>
      </c>
      <c r="I21" s="40">
        <f t="shared" si="3"/>
        <v>0.9791226722979459</v>
      </c>
    </row>
    <row r="22" spans="1:9" ht="15" customHeight="1">
      <c r="A22" s="27" t="s">
        <v>18</v>
      </c>
      <c r="B22" s="11">
        <v>5129</v>
      </c>
      <c r="C22" s="12">
        <v>50</v>
      </c>
      <c r="D22" s="13">
        <f aca="true" t="shared" si="5" ref="D22:D39">SUM(B22:C22)</f>
        <v>5179</v>
      </c>
      <c r="E22" s="14">
        <v>5129</v>
      </c>
      <c r="F22" s="12">
        <v>0</v>
      </c>
      <c r="G22" s="15">
        <f aca="true" t="shared" si="6" ref="G22:G39">SUM(E22:F22)</f>
        <v>5129</v>
      </c>
      <c r="H22" s="36">
        <f t="shared" si="2"/>
        <v>-50</v>
      </c>
      <c r="I22" s="41">
        <f t="shared" si="3"/>
        <v>0.9903456265688357</v>
      </c>
    </row>
    <row r="23" spans="1:9" ht="24">
      <c r="A23" s="16" t="s">
        <v>19</v>
      </c>
      <c r="B23" s="11">
        <v>620</v>
      </c>
      <c r="C23" s="12">
        <v>0</v>
      </c>
      <c r="D23" s="13">
        <f t="shared" si="5"/>
        <v>620</v>
      </c>
      <c r="E23" s="14">
        <v>620</v>
      </c>
      <c r="F23" s="12">
        <v>0</v>
      </c>
      <c r="G23" s="15">
        <f t="shared" si="6"/>
        <v>620</v>
      </c>
      <c r="H23" s="36">
        <f t="shared" si="2"/>
        <v>0</v>
      </c>
      <c r="I23" s="37">
        <f t="shared" si="3"/>
        <v>1</v>
      </c>
    </row>
    <row r="24" spans="1:9" ht="15" customHeight="1">
      <c r="A24" s="16" t="s">
        <v>20</v>
      </c>
      <c r="B24" s="19">
        <v>400</v>
      </c>
      <c r="C24" s="18">
        <v>0</v>
      </c>
      <c r="D24" s="13">
        <f t="shared" si="5"/>
        <v>400</v>
      </c>
      <c r="E24" s="19">
        <v>440</v>
      </c>
      <c r="F24" s="18">
        <v>0</v>
      </c>
      <c r="G24" s="15">
        <f t="shared" si="6"/>
        <v>440</v>
      </c>
      <c r="H24" s="36">
        <f t="shared" si="2"/>
        <v>40</v>
      </c>
      <c r="I24" s="37">
        <f t="shared" si="3"/>
        <v>1.1</v>
      </c>
    </row>
    <row r="25" spans="1:9" ht="24">
      <c r="A25" s="16" t="s">
        <v>21</v>
      </c>
      <c r="B25" s="17">
        <v>0</v>
      </c>
      <c r="C25" s="18">
        <v>0</v>
      </c>
      <c r="D25" s="13">
        <f t="shared" si="5"/>
        <v>0</v>
      </c>
      <c r="E25" s="19">
        <v>0</v>
      </c>
      <c r="F25" s="18">
        <v>0</v>
      </c>
      <c r="G25" s="15">
        <f t="shared" si="6"/>
        <v>0</v>
      </c>
      <c r="H25" s="36">
        <f t="shared" si="2"/>
        <v>0</v>
      </c>
      <c r="I25" s="37">
        <f t="shared" si="3"/>
        <v>0</v>
      </c>
    </row>
    <row r="26" spans="1:9" ht="15" customHeight="1">
      <c r="A26" s="16" t="s">
        <v>22</v>
      </c>
      <c r="B26" s="17">
        <v>0</v>
      </c>
      <c r="C26" s="18">
        <v>0</v>
      </c>
      <c r="D26" s="13">
        <f t="shared" si="5"/>
        <v>0</v>
      </c>
      <c r="E26" s="19">
        <v>0</v>
      </c>
      <c r="F26" s="18">
        <v>6</v>
      </c>
      <c r="G26" s="15">
        <f t="shared" si="6"/>
        <v>6</v>
      </c>
      <c r="H26" s="36">
        <f t="shared" si="2"/>
        <v>6</v>
      </c>
      <c r="I26" s="37">
        <f t="shared" si="3"/>
        <v>0</v>
      </c>
    </row>
    <row r="27" spans="1:9" ht="15" customHeight="1">
      <c r="A27" s="16" t="s">
        <v>23</v>
      </c>
      <c r="B27" s="17">
        <v>3963</v>
      </c>
      <c r="C27" s="18">
        <v>0</v>
      </c>
      <c r="D27" s="13">
        <f t="shared" si="5"/>
        <v>3963</v>
      </c>
      <c r="E27" s="17">
        <v>3532</v>
      </c>
      <c r="F27" s="18">
        <v>0</v>
      </c>
      <c r="G27" s="15">
        <f t="shared" si="6"/>
        <v>3532</v>
      </c>
      <c r="H27" s="36">
        <f t="shared" si="2"/>
        <v>-431</v>
      </c>
      <c r="I27" s="37">
        <f t="shared" si="3"/>
        <v>0.8912440070653546</v>
      </c>
    </row>
    <row r="28" spans="1:9" ht="24">
      <c r="A28" s="16" t="s">
        <v>24</v>
      </c>
      <c r="B28" s="28">
        <v>120</v>
      </c>
      <c r="C28" s="18">
        <v>0</v>
      </c>
      <c r="D28" s="13">
        <f t="shared" si="5"/>
        <v>120</v>
      </c>
      <c r="E28" s="19">
        <v>80</v>
      </c>
      <c r="F28" s="18">
        <v>0</v>
      </c>
      <c r="G28" s="15">
        <f t="shared" si="6"/>
        <v>80</v>
      </c>
      <c r="H28" s="36">
        <f t="shared" si="2"/>
        <v>-40</v>
      </c>
      <c r="I28" s="37">
        <f t="shared" si="3"/>
        <v>0.6666666666666666</v>
      </c>
    </row>
    <row r="29" spans="1:9" ht="15" customHeight="1">
      <c r="A29" s="16" t="s">
        <v>25</v>
      </c>
      <c r="B29" s="28">
        <v>3645</v>
      </c>
      <c r="C29" s="18">
        <v>0</v>
      </c>
      <c r="D29" s="13">
        <f t="shared" si="5"/>
        <v>3645</v>
      </c>
      <c r="E29" s="19">
        <v>3254</v>
      </c>
      <c r="F29" s="18">
        <v>0</v>
      </c>
      <c r="G29" s="15">
        <f t="shared" si="6"/>
        <v>3254</v>
      </c>
      <c r="H29" s="36">
        <f t="shared" si="2"/>
        <v>-391</v>
      </c>
      <c r="I29" s="37">
        <f t="shared" si="3"/>
        <v>0.8927297668038409</v>
      </c>
    </row>
    <row r="30" spans="1:9" ht="15" customHeight="1">
      <c r="A30" s="29" t="s">
        <v>26</v>
      </c>
      <c r="B30" s="17">
        <f>B31+B34</f>
        <v>10814</v>
      </c>
      <c r="C30" s="18">
        <v>0</v>
      </c>
      <c r="D30" s="13">
        <f t="shared" si="5"/>
        <v>10814</v>
      </c>
      <c r="E30" s="17">
        <f>E31+E34</f>
        <v>10814</v>
      </c>
      <c r="F30" s="18">
        <v>0</v>
      </c>
      <c r="G30" s="13">
        <f t="shared" si="6"/>
        <v>10814</v>
      </c>
      <c r="H30" s="36">
        <f t="shared" si="2"/>
        <v>0</v>
      </c>
      <c r="I30" s="37">
        <f t="shared" si="3"/>
        <v>1</v>
      </c>
    </row>
    <row r="31" spans="1:9" ht="15" customHeight="1">
      <c r="A31" s="16" t="s">
        <v>27</v>
      </c>
      <c r="B31" s="19">
        <f>B32+B33</f>
        <v>7867</v>
      </c>
      <c r="C31" s="30">
        <v>0</v>
      </c>
      <c r="D31" s="13">
        <f t="shared" si="5"/>
        <v>7867</v>
      </c>
      <c r="E31" s="19">
        <f>E32+E33</f>
        <v>7867</v>
      </c>
      <c r="F31" s="30">
        <v>0</v>
      </c>
      <c r="G31" s="13">
        <f t="shared" si="6"/>
        <v>7867</v>
      </c>
      <c r="H31" s="36">
        <f t="shared" si="2"/>
        <v>0</v>
      </c>
      <c r="I31" s="37">
        <f t="shared" si="3"/>
        <v>1</v>
      </c>
    </row>
    <row r="32" spans="1:9" ht="15" customHeight="1">
      <c r="A32" s="29" t="s">
        <v>28</v>
      </c>
      <c r="B32" s="19">
        <v>6938</v>
      </c>
      <c r="C32" s="18">
        <v>0</v>
      </c>
      <c r="D32" s="13">
        <f t="shared" si="5"/>
        <v>6938</v>
      </c>
      <c r="E32" s="19">
        <v>6938</v>
      </c>
      <c r="F32" s="18">
        <v>0</v>
      </c>
      <c r="G32" s="13">
        <f t="shared" si="6"/>
        <v>6938</v>
      </c>
      <c r="H32" s="36">
        <f t="shared" si="2"/>
        <v>0</v>
      </c>
      <c r="I32" s="37">
        <f t="shared" si="3"/>
        <v>1</v>
      </c>
    </row>
    <row r="33" spans="1:9" ht="15" customHeight="1">
      <c r="A33" s="16" t="s">
        <v>29</v>
      </c>
      <c r="B33" s="19">
        <v>929</v>
      </c>
      <c r="C33" s="18">
        <v>0</v>
      </c>
      <c r="D33" s="13">
        <f t="shared" si="5"/>
        <v>929</v>
      </c>
      <c r="E33" s="19">
        <v>929</v>
      </c>
      <c r="F33" s="18">
        <v>0</v>
      </c>
      <c r="G33" s="13">
        <f t="shared" si="6"/>
        <v>929</v>
      </c>
      <c r="H33" s="36">
        <f t="shared" si="2"/>
        <v>0</v>
      </c>
      <c r="I33" s="37">
        <f t="shared" si="3"/>
        <v>1</v>
      </c>
    </row>
    <row r="34" spans="1:9" ht="24">
      <c r="A34" s="16" t="s">
        <v>30</v>
      </c>
      <c r="B34" s="19">
        <v>2947</v>
      </c>
      <c r="C34" s="18">
        <v>0</v>
      </c>
      <c r="D34" s="13">
        <f t="shared" si="5"/>
        <v>2947</v>
      </c>
      <c r="E34" s="19">
        <v>2947</v>
      </c>
      <c r="F34" s="18">
        <v>0</v>
      </c>
      <c r="G34" s="13">
        <f t="shared" si="6"/>
        <v>2947</v>
      </c>
      <c r="H34" s="36">
        <f t="shared" si="2"/>
        <v>0</v>
      </c>
      <c r="I34" s="37">
        <f t="shared" si="3"/>
        <v>1</v>
      </c>
    </row>
    <row r="35" spans="1:9" ht="15" customHeight="1">
      <c r="A35" s="29" t="s">
        <v>31</v>
      </c>
      <c r="B35" s="17">
        <v>0</v>
      </c>
      <c r="C35" s="18">
        <v>0</v>
      </c>
      <c r="D35" s="13">
        <f t="shared" si="5"/>
        <v>0</v>
      </c>
      <c r="E35" s="17">
        <v>0</v>
      </c>
      <c r="F35" s="18">
        <v>0</v>
      </c>
      <c r="G35" s="13">
        <f t="shared" si="6"/>
        <v>0</v>
      </c>
      <c r="H35" s="36">
        <f t="shared" si="2"/>
        <v>0</v>
      </c>
      <c r="I35" s="37">
        <f t="shared" si="3"/>
        <v>0</v>
      </c>
    </row>
    <row r="36" spans="1:9" ht="15" customHeight="1">
      <c r="A36" s="29" t="s">
        <v>32</v>
      </c>
      <c r="B36" s="17">
        <v>100</v>
      </c>
      <c r="C36" s="18">
        <v>0</v>
      </c>
      <c r="D36" s="13">
        <f t="shared" si="5"/>
        <v>100</v>
      </c>
      <c r="E36" s="17">
        <v>100</v>
      </c>
      <c r="F36" s="18">
        <v>0</v>
      </c>
      <c r="G36" s="13">
        <f t="shared" si="6"/>
        <v>100</v>
      </c>
      <c r="H36" s="36">
        <f t="shared" si="2"/>
        <v>0</v>
      </c>
      <c r="I36" s="37">
        <f t="shared" si="3"/>
        <v>1</v>
      </c>
    </row>
    <row r="37" spans="1:9" ht="24">
      <c r="A37" s="16" t="s">
        <v>33</v>
      </c>
      <c r="B37" s="28">
        <v>380</v>
      </c>
      <c r="C37" s="18">
        <v>0</v>
      </c>
      <c r="D37" s="13">
        <f t="shared" si="5"/>
        <v>380</v>
      </c>
      <c r="E37" s="28">
        <v>380</v>
      </c>
      <c r="F37" s="18">
        <v>0</v>
      </c>
      <c r="G37" s="13">
        <f t="shared" si="6"/>
        <v>380</v>
      </c>
      <c r="H37" s="36">
        <f t="shared" si="2"/>
        <v>0</v>
      </c>
      <c r="I37" s="37">
        <f t="shared" si="3"/>
        <v>1</v>
      </c>
    </row>
    <row r="38" spans="1:9" ht="24">
      <c r="A38" s="16" t="s">
        <v>34</v>
      </c>
      <c r="B38" s="28">
        <v>380</v>
      </c>
      <c r="C38" s="18">
        <v>0</v>
      </c>
      <c r="D38" s="13">
        <f t="shared" si="5"/>
        <v>380</v>
      </c>
      <c r="E38" s="28">
        <v>380</v>
      </c>
      <c r="F38" s="18">
        <v>0</v>
      </c>
      <c r="G38" s="13">
        <f t="shared" si="6"/>
        <v>380</v>
      </c>
      <c r="H38" s="36">
        <f t="shared" si="2"/>
        <v>0</v>
      </c>
      <c r="I38" s="37">
        <f t="shared" si="3"/>
        <v>1</v>
      </c>
    </row>
    <row r="39" spans="1:9" ht="15" customHeight="1" thickBot="1">
      <c r="A39" s="31" t="s">
        <v>35</v>
      </c>
      <c r="B39" s="32">
        <v>0</v>
      </c>
      <c r="C39" s="22">
        <v>0</v>
      </c>
      <c r="D39" s="13">
        <f t="shared" si="5"/>
        <v>0</v>
      </c>
      <c r="E39" s="32">
        <v>0</v>
      </c>
      <c r="F39" s="22">
        <v>0</v>
      </c>
      <c r="G39" s="13">
        <f t="shared" si="6"/>
        <v>0</v>
      </c>
      <c r="H39" s="44">
        <f t="shared" si="2"/>
        <v>0</v>
      </c>
      <c r="I39" s="38">
        <f t="shared" si="3"/>
        <v>0</v>
      </c>
    </row>
    <row r="40" spans="1:9" ht="15" customHeight="1" thickBot="1">
      <c r="A40" s="24" t="s">
        <v>36</v>
      </c>
      <c r="B40" s="43">
        <f aca="true" t="shared" si="7" ref="B40:G40">SUM(B22+B24+B25+B26+B27+B30+B35+B36+B37+B39)</f>
        <v>20786</v>
      </c>
      <c r="C40" s="25">
        <f t="shared" si="7"/>
        <v>50</v>
      </c>
      <c r="D40" s="34">
        <f t="shared" si="7"/>
        <v>20836</v>
      </c>
      <c r="E40" s="33">
        <f t="shared" si="7"/>
        <v>20395</v>
      </c>
      <c r="F40" s="25">
        <f t="shared" si="7"/>
        <v>6</v>
      </c>
      <c r="G40" s="26">
        <f t="shared" si="7"/>
        <v>20401</v>
      </c>
      <c r="H40" s="39">
        <f t="shared" si="2"/>
        <v>-435</v>
      </c>
      <c r="I40" s="40">
        <f t="shared" si="3"/>
        <v>0.9791226722979459</v>
      </c>
    </row>
    <row r="41" spans="1:9" ht="15" customHeight="1" thickBot="1">
      <c r="A41" s="24" t="s">
        <v>37</v>
      </c>
      <c r="B41" s="33">
        <f>B21-B40</f>
        <v>-5</v>
      </c>
      <c r="C41" s="25">
        <f>C21-C40</f>
        <v>5</v>
      </c>
      <c r="D41" s="34">
        <f>SUM(B41:C41)</f>
        <v>0</v>
      </c>
      <c r="E41" s="33">
        <f>E21-E40</f>
        <v>0</v>
      </c>
      <c r="F41" s="25">
        <f>F21-F40</f>
        <v>0</v>
      </c>
      <c r="G41" s="34">
        <f>SUM(E41:F41)</f>
        <v>0</v>
      </c>
      <c r="H41" s="39">
        <f t="shared" si="2"/>
        <v>0</v>
      </c>
      <c r="I41" s="40">
        <f t="shared" si="3"/>
        <v>0</v>
      </c>
    </row>
    <row r="42" spans="1:7" ht="14.25" customHeight="1">
      <c r="A42" s="1" t="s">
        <v>38</v>
      </c>
      <c r="B42" s="35"/>
      <c r="C42" s="35"/>
      <c r="D42" s="35"/>
      <c r="E42" s="35"/>
      <c r="F42" s="35"/>
      <c r="G42" s="35"/>
    </row>
  </sheetData>
  <mergeCells count="8">
    <mergeCell ref="H1:I1"/>
    <mergeCell ref="A5:H5"/>
    <mergeCell ref="A7:A11"/>
    <mergeCell ref="H9:I9"/>
    <mergeCell ref="B8:D9"/>
    <mergeCell ref="E8:G9"/>
    <mergeCell ref="H8:I8"/>
    <mergeCell ref="B7:I7"/>
  </mergeCells>
  <printOptions horizontalCentered="1"/>
  <pageMargins left="0.2362204724409449" right="0.2755905511811024" top="0.43" bottom="0.2362204724409449" header="0.2362204724409449" footer="0.196850393700787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2006-12-12T13:16:11Z</cp:lastPrinted>
  <dcterms:created xsi:type="dcterms:W3CDTF">2006-12-12T12:31:23Z</dcterms:created>
  <dcterms:modified xsi:type="dcterms:W3CDTF">2006-12-14T13:57:14Z</dcterms:modified>
  <cp:category/>
  <cp:version/>
  <cp:contentType/>
  <cp:contentStatus/>
</cp:coreProperties>
</file>