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K-35-2006-26, př. 2" sheetId="1" r:id="rId1"/>
  </sheets>
  <definedNames>
    <definedName name="_xlnm.Print_Area" localSheetId="0">'RK-35-2006-26, př. 2'!$A$1:$K$65</definedName>
  </definedNames>
  <calcPr fullCalcOnLoad="1"/>
</workbook>
</file>

<file path=xl/sharedStrings.xml><?xml version="1.0" encoding="utf-8"?>
<sst xmlns="http://schemas.openxmlformats.org/spreadsheetml/2006/main" count="153" uniqueCount="123">
  <si>
    <t>Návrh finančního plánu výnosů a nákladů na rok 2006</t>
  </si>
  <si>
    <t>Organizace:</t>
  </si>
  <si>
    <t>IČO:</t>
  </si>
  <si>
    <t>list 1.</t>
  </si>
  <si>
    <t>/v tis. Kč/</t>
  </si>
  <si>
    <t>Poř.</t>
  </si>
  <si>
    <t>Skutečnost za rok 2004</t>
  </si>
  <si>
    <t>Návrh na rok 2006</t>
  </si>
  <si>
    <t>č.</t>
  </si>
  <si>
    <t>Ukazatel</t>
  </si>
  <si>
    <t xml:space="preserve">Hlavní </t>
  </si>
  <si>
    <t>Doplňková</t>
  </si>
  <si>
    <t>Celkem</t>
  </si>
  <si>
    <t>činnost</t>
  </si>
  <si>
    <t>PROVOZNÍ VÝDAJE</t>
  </si>
  <si>
    <t>XX</t>
  </si>
  <si>
    <t>1.</t>
  </si>
  <si>
    <t>2.</t>
  </si>
  <si>
    <t>3.</t>
  </si>
  <si>
    <t>4.</t>
  </si>
  <si>
    <t>Aktivace /sesk. úč. 62/</t>
  </si>
  <si>
    <t>5.</t>
  </si>
  <si>
    <t>6.</t>
  </si>
  <si>
    <t>z toho: příjmy z pronájmu majetku</t>
  </si>
  <si>
    <t>7.</t>
  </si>
  <si>
    <t xml:space="preserve">           příděl z rezervního fondu</t>
  </si>
  <si>
    <t>8.</t>
  </si>
  <si>
    <t>9.</t>
  </si>
  <si>
    <t xml:space="preserve">           dary, příspěvky</t>
  </si>
  <si>
    <t>10.</t>
  </si>
  <si>
    <t>11.</t>
  </si>
  <si>
    <t>z toho: tržby z prodeje dlouhodob. majetku /úč. 651/</t>
  </si>
  <si>
    <t>12.</t>
  </si>
  <si>
    <t>Dotace - provozní výdaje /anal. úč. 691/</t>
  </si>
  <si>
    <t>13.</t>
  </si>
  <si>
    <t>Výnosy celkem - provoz</t>
  </si>
  <si>
    <t>14.</t>
  </si>
  <si>
    <t>15.</t>
  </si>
  <si>
    <t>z toho: nákup drobného dlouhodob.hmotného majetku</t>
  </si>
  <si>
    <t>16.</t>
  </si>
  <si>
    <t>Spotřeba energie /úč. 502/</t>
  </si>
  <si>
    <t>17.</t>
  </si>
  <si>
    <t>Spotřeba ostatních neskladovatel.dodávek /úč. 503/</t>
  </si>
  <si>
    <t>18.</t>
  </si>
  <si>
    <t>19.</t>
  </si>
  <si>
    <t>20.</t>
  </si>
  <si>
    <t>21.</t>
  </si>
  <si>
    <t xml:space="preserve">           nájemné</t>
  </si>
  <si>
    <t>22.</t>
  </si>
  <si>
    <t>23.</t>
  </si>
  <si>
    <t>Ostatní nákl. /sesk. 54/; Nákl. civil. služby /sesk. 52/</t>
  </si>
  <si>
    <t>24.</t>
  </si>
  <si>
    <t>25.</t>
  </si>
  <si>
    <t>26.</t>
  </si>
  <si>
    <t>27.</t>
  </si>
  <si>
    <t>Náklady celkem - provoz</t>
  </si>
  <si>
    <t>28.</t>
  </si>
  <si>
    <t>Hospodářský výsledek</t>
  </si>
  <si>
    <t>PŘÍMÉ A OSTATNÍ VÝDAJE ZE SR a úřadu práce</t>
  </si>
  <si>
    <t>39.</t>
  </si>
  <si>
    <t>Dotace ze SR a úřadu práce /anal. úč. 691/</t>
  </si>
  <si>
    <t>40.</t>
  </si>
  <si>
    <t>41.</t>
  </si>
  <si>
    <t>z toho učebnice, šk. potřeby</t>
  </si>
  <si>
    <t>42.</t>
  </si>
  <si>
    <t xml:space="preserve">           knihy, učební pomůcky</t>
  </si>
  <si>
    <t>43.</t>
  </si>
  <si>
    <t>44.</t>
  </si>
  <si>
    <t>z toho: školení a vzdělávání</t>
  </si>
  <si>
    <t>45.</t>
  </si>
  <si>
    <t xml:space="preserve">           cestovné</t>
  </si>
  <si>
    <t>46.</t>
  </si>
  <si>
    <t xml:space="preserve">           ostatní</t>
  </si>
  <si>
    <t>47.</t>
  </si>
  <si>
    <t>48.</t>
  </si>
  <si>
    <t>49.</t>
  </si>
  <si>
    <t xml:space="preserve">           v tom: platy zaměstnanců</t>
  </si>
  <si>
    <t>50.</t>
  </si>
  <si>
    <t xml:space="preserve">                    ostatní osobní náklady</t>
  </si>
  <si>
    <t>51.</t>
  </si>
  <si>
    <t xml:space="preserve">           soc. a zdrav. pojištění</t>
  </si>
  <si>
    <t>52.</t>
  </si>
  <si>
    <t xml:space="preserve">           FKSP</t>
  </si>
  <si>
    <t>53.</t>
  </si>
  <si>
    <t xml:space="preserve">           vyhl. č. 125/1993</t>
  </si>
  <si>
    <t>54.</t>
  </si>
  <si>
    <t xml:space="preserve">           ochranné pomůcky</t>
  </si>
  <si>
    <t>55.</t>
  </si>
  <si>
    <t xml:space="preserve">           ostatní </t>
  </si>
  <si>
    <t>56.</t>
  </si>
  <si>
    <t>57.</t>
  </si>
  <si>
    <t>Náklady celkem - přímé a ostatní výdaje</t>
  </si>
  <si>
    <t>58.</t>
  </si>
  <si>
    <t xml:space="preserve">Hospodářský výsledek </t>
  </si>
  <si>
    <t>59.</t>
  </si>
  <si>
    <t>Hospodářský výsledek CELKEM</t>
  </si>
  <si>
    <t>Zpracoval/la dne:</t>
  </si>
  <si>
    <t>Ing. Ladislava Zbránková</t>
  </si>
  <si>
    <t>Telefon:</t>
  </si>
  <si>
    <t>568 832 231</t>
  </si>
  <si>
    <t>Email:</t>
  </si>
  <si>
    <t>lzbrankova@spst.cz</t>
  </si>
  <si>
    <t>Tržby za vlastní výrobky /úč. 601/</t>
  </si>
  <si>
    <t>Tržby z prodeje služeb /úč. 602/</t>
  </si>
  <si>
    <t>Tržby za prodané zboží /úč. 604/</t>
  </si>
  <si>
    <t>Ostatní výnosy /sesk.úč. 64/</t>
  </si>
  <si>
    <t>Tržby z prodeje majetku /sesk.úč.65/</t>
  </si>
  <si>
    <t>Spotřeba materiálu /úč. 501/</t>
  </si>
  <si>
    <t>Prodané zboží /úč. 504/</t>
  </si>
  <si>
    <t>Služby /sesk.úč. 51/</t>
  </si>
  <si>
    <t>z toho: opravy a udržování /úč. 511/</t>
  </si>
  <si>
    <t>Daně a poplatky /sesk.úč. 53/</t>
  </si>
  <si>
    <t>Odpisy, prodaný majetek /sesk.úč. 55/</t>
  </si>
  <si>
    <t>z toho: odpisy dlouhodobého majetku /úč. 551/</t>
  </si>
  <si>
    <t>Daň z příjmů /sesk.úč.59/</t>
  </si>
  <si>
    <t>Osobní náklady /sesk.úč. 52/</t>
  </si>
  <si>
    <t>z toho: mzdové náklady /úč. 521/</t>
  </si>
  <si>
    <t xml:space="preserve">Ostatní náklady /sesk.úč. 54/ </t>
  </si>
  <si>
    <t>Střední průmyslová škola Třebíč</t>
  </si>
  <si>
    <t>Skutečnost 2005</t>
  </si>
  <si>
    <t xml:space="preserve">           příděl z investičního fondu /FRIM/</t>
  </si>
  <si>
    <t>počet stran: 1</t>
  </si>
  <si>
    <t>RK-35-2006-26,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</si>
</sst>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u val="single"/>
      <sz val="9"/>
      <color indexed="12"/>
      <name val="Arial CE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17" fontId="0" fillId="0" borderId="0" xfId="0" applyNumberForma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/>
      <protection locked="0"/>
    </xf>
    <xf numFmtId="3" fontId="7" fillId="0" borderId="22" xfId="0" applyNumberFormat="1" applyFont="1" applyBorder="1" applyAlignment="1" applyProtection="1">
      <alignment/>
      <protection/>
    </xf>
    <xf numFmtId="3" fontId="7" fillId="0" borderId="23" xfId="0" applyNumberFormat="1" applyFont="1" applyBorder="1" applyAlignment="1" applyProtection="1">
      <alignment/>
      <protection/>
    </xf>
    <xf numFmtId="3" fontId="7" fillId="0" borderId="24" xfId="0" applyNumberFormat="1" applyFont="1" applyBorder="1" applyAlignment="1" applyProtection="1">
      <alignment/>
      <protection/>
    </xf>
    <xf numFmtId="3" fontId="7" fillId="0" borderId="20" xfId="0" applyNumberFormat="1" applyFont="1" applyBorder="1" applyAlignment="1" applyProtection="1">
      <alignment/>
      <protection locked="0"/>
    </xf>
    <xf numFmtId="3" fontId="7" fillId="0" borderId="23" xfId="0" applyNumberFormat="1" applyFont="1" applyBorder="1" applyAlignment="1" applyProtection="1">
      <alignment/>
      <protection locked="0"/>
    </xf>
    <xf numFmtId="3" fontId="7" fillId="0" borderId="25" xfId="0" applyNumberFormat="1" applyFont="1" applyBorder="1" applyAlignment="1" applyProtection="1">
      <alignment/>
      <protection locked="0"/>
    </xf>
    <xf numFmtId="3" fontId="7" fillId="0" borderId="22" xfId="0" applyNumberFormat="1" applyFont="1" applyBorder="1" applyAlignment="1" applyProtection="1">
      <alignment/>
      <protection locked="0"/>
    </xf>
    <xf numFmtId="3" fontId="7" fillId="0" borderId="24" xfId="0" applyNumberFormat="1" applyFont="1" applyBorder="1" applyAlignment="1" applyProtection="1">
      <alignment/>
      <protection locked="0"/>
    </xf>
    <xf numFmtId="3" fontId="7" fillId="0" borderId="20" xfId="0" applyNumberFormat="1" applyFont="1" applyBorder="1" applyAlignment="1" applyProtection="1">
      <alignment/>
      <protection/>
    </xf>
    <xf numFmtId="3" fontId="7" fillId="0" borderId="25" xfId="0" applyNumberFormat="1" applyFont="1" applyBorder="1" applyAlignment="1" applyProtection="1">
      <alignment/>
      <protection/>
    </xf>
    <xf numFmtId="0" fontId="7" fillId="0" borderId="26" xfId="0" applyFont="1" applyBorder="1" applyAlignment="1" applyProtection="1">
      <alignment/>
      <protection locked="0"/>
    </xf>
    <xf numFmtId="0" fontId="7" fillId="0" borderId="3" xfId="0" applyFont="1" applyBorder="1" applyAlignment="1" applyProtection="1">
      <alignment horizontal="center"/>
      <protection locked="0"/>
    </xf>
    <xf numFmtId="3" fontId="7" fillId="0" borderId="3" xfId="0" applyNumberFormat="1" applyFont="1" applyBorder="1" applyAlignment="1" applyProtection="1">
      <alignment/>
      <protection/>
    </xf>
    <xf numFmtId="3" fontId="7" fillId="0" borderId="27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3" fontId="7" fillId="0" borderId="3" xfId="0" applyNumberFormat="1" applyFont="1" applyBorder="1" applyAlignment="1" applyProtection="1">
      <alignment/>
      <protection locked="0"/>
    </xf>
    <xf numFmtId="3" fontId="7" fillId="0" borderId="27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7" fillId="0" borderId="28" xfId="0" applyNumberFormat="1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/>
      <protection locked="0"/>
    </xf>
    <xf numFmtId="3" fontId="6" fillId="0" borderId="29" xfId="0" applyNumberFormat="1" applyFont="1" applyBorder="1" applyAlignment="1" applyProtection="1">
      <alignment/>
      <protection/>
    </xf>
    <xf numFmtId="3" fontId="6" fillId="0" borderId="31" xfId="0" applyNumberFormat="1" applyFont="1" applyBorder="1" applyAlignment="1" applyProtection="1">
      <alignment/>
      <protection/>
    </xf>
    <xf numFmtId="3" fontId="6" fillId="0" borderId="32" xfId="0" applyNumberFormat="1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 locked="0"/>
    </xf>
    <xf numFmtId="3" fontId="6" fillId="0" borderId="31" xfId="0" applyNumberFormat="1" applyFont="1" applyBorder="1" applyAlignment="1" applyProtection="1">
      <alignment/>
      <protection locked="0"/>
    </xf>
    <xf numFmtId="3" fontId="6" fillId="0" borderId="32" xfId="0" applyNumberFormat="1" applyFont="1" applyBorder="1" applyAlignment="1" applyProtection="1">
      <alignment/>
      <protection locked="0"/>
    </xf>
    <xf numFmtId="3" fontId="6" fillId="0" borderId="33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0" borderId="15" xfId="0" applyNumberFormat="1" applyFont="1" applyBorder="1" applyAlignment="1" applyProtection="1">
      <alignment/>
      <protection/>
    </xf>
    <xf numFmtId="3" fontId="7" fillId="0" borderId="16" xfId="0" applyNumberFormat="1" applyFont="1" applyBorder="1" applyAlignment="1" applyProtection="1">
      <alignment/>
      <protection/>
    </xf>
    <xf numFmtId="3" fontId="7" fillId="0" borderId="17" xfId="0" applyNumberFormat="1" applyFont="1" applyBorder="1" applyAlignment="1" applyProtection="1">
      <alignment/>
      <protection/>
    </xf>
    <xf numFmtId="3" fontId="7" fillId="0" borderId="13" xfId="0" applyNumberFormat="1" applyFont="1" applyBorder="1" applyAlignment="1" applyProtection="1">
      <alignment/>
      <protection locked="0"/>
    </xf>
    <xf numFmtId="3" fontId="7" fillId="0" borderId="16" xfId="0" applyNumberFormat="1" applyFont="1" applyBorder="1" applyAlignment="1" applyProtection="1">
      <alignment/>
      <protection locked="0"/>
    </xf>
    <xf numFmtId="3" fontId="7" fillId="0" borderId="19" xfId="0" applyNumberFormat="1" applyFont="1" applyBorder="1" applyAlignment="1" applyProtection="1">
      <alignment/>
      <protection locked="0"/>
    </xf>
    <xf numFmtId="3" fontId="7" fillId="0" borderId="15" xfId="0" applyNumberFormat="1" applyFont="1" applyBorder="1" applyAlignment="1" applyProtection="1">
      <alignment/>
      <protection locked="0"/>
    </xf>
    <xf numFmtId="3" fontId="7" fillId="0" borderId="17" xfId="0" applyNumberFormat="1" applyFont="1" applyBorder="1" applyAlignment="1" applyProtection="1">
      <alignment/>
      <protection locked="0"/>
    </xf>
    <xf numFmtId="0" fontId="7" fillId="0" borderId="34" xfId="0" applyFont="1" applyBorder="1" applyAlignment="1" applyProtection="1">
      <alignment horizontal="center"/>
      <protection locked="0"/>
    </xf>
    <xf numFmtId="3" fontId="7" fillId="0" borderId="5" xfId="0" applyNumberFormat="1" applyFont="1" applyBorder="1" applyAlignment="1" applyProtection="1">
      <alignment/>
      <protection/>
    </xf>
    <xf numFmtId="3" fontId="7" fillId="0" borderId="6" xfId="0" applyNumberFormat="1" applyFont="1" applyBorder="1" applyAlignment="1" applyProtection="1">
      <alignment/>
      <protection/>
    </xf>
    <xf numFmtId="3" fontId="7" fillId="0" borderId="7" xfId="0" applyNumberFormat="1" applyFont="1" applyBorder="1" applyAlignment="1" applyProtection="1">
      <alignment/>
      <protection/>
    </xf>
    <xf numFmtId="3" fontId="7" fillId="0" borderId="34" xfId="0" applyNumberFormat="1" applyFont="1" applyBorder="1" applyAlignment="1" applyProtection="1">
      <alignment/>
      <protection locked="0"/>
    </xf>
    <xf numFmtId="3" fontId="7" fillId="0" borderId="6" xfId="0" applyNumberFormat="1" applyFont="1" applyBorder="1" applyAlignment="1" applyProtection="1">
      <alignment/>
      <protection locked="0"/>
    </xf>
    <xf numFmtId="3" fontId="7" fillId="0" borderId="35" xfId="0" applyNumberFormat="1" applyFont="1" applyBorder="1" applyAlignment="1" applyProtection="1">
      <alignment/>
      <protection locked="0"/>
    </xf>
    <xf numFmtId="3" fontId="7" fillId="0" borderId="5" xfId="0" applyNumberFormat="1" applyFont="1" applyBorder="1" applyAlignment="1" applyProtection="1">
      <alignment/>
      <protection locked="0"/>
    </xf>
    <xf numFmtId="3" fontId="7" fillId="0" borderId="7" xfId="0" applyNumberFormat="1" applyFont="1" applyBorder="1" applyAlignment="1" applyProtection="1">
      <alignment/>
      <protection locked="0"/>
    </xf>
    <xf numFmtId="3" fontId="6" fillId="0" borderId="36" xfId="0" applyNumberFormat="1" applyFont="1" applyBorder="1" applyAlignment="1" applyProtection="1">
      <alignment/>
      <protection/>
    </xf>
    <xf numFmtId="3" fontId="6" fillId="0" borderId="37" xfId="0" applyNumberFormat="1" applyFont="1" applyBorder="1" applyAlignment="1" applyProtection="1">
      <alignment/>
      <protection/>
    </xf>
    <xf numFmtId="3" fontId="6" fillId="0" borderId="36" xfId="0" applyNumberFormat="1" applyFont="1" applyBorder="1" applyAlignment="1" applyProtection="1">
      <alignment/>
      <protection locked="0"/>
    </xf>
    <xf numFmtId="3" fontId="6" fillId="0" borderId="37" xfId="0" applyNumberFormat="1" applyFont="1" applyBorder="1" applyAlignment="1" applyProtection="1">
      <alignment/>
      <protection locked="0"/>
    </xf>
    <xf numFmtId="3" fontId="6" fillId="0" borderId="33" xfId="0" applyNumberFormat="1" applyFont="1" applyBorder="1" applyAlignment="1" applyProtection="1">
      <alignment/>
      <protection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/>
      <protection locked="0"/>
    </xf>
    <xf numFmtId="3" fontId="7" fillId="0" borderId="40" xfId="0" applyNumberFormat="1" applyFont="1" applyBorder="1" applyAlignment="1" applyProtection="1">
      <alignment/>
      <protection/>
    </xf>
    <xf numFmtId="3" fontId="7" fillId="0" borderId="28" xfId="0" applyNumberFormat="1" applyFont="1" applyBorder="1" applyAlignment="1" applyProtection="1">
      <alignment/>
      <protection/>
    </xf>
    <xf numFmtId="3" fontId="7" fillId="0" borderId="41" xfId="0" applyNumberFormat="1" applyFont="1" applyBorder="1" applyAlignment="1" applyProtection="1">
      <alignment/>
      <protection locked="0"/>
    </xf>
    <xf numFmtId="3" fontId="7" fillId="0" borderId="42" xfId="0" applyNumberFormat="1" applyFont="1" applyBorder="1" applyAlignment="1" applyProtection="1">
      <alignment/>
      <protection locked="0"/>
    </xf>
    <xf numFmtId="3" fontId="7" fillId="0" borderId="40" xfId="0" applyNumberFormat="1" applyFont="1" applyBorder="1" applyAlignment="1" applyProtection="1">
      <alignment/>
      <protection locked="0"/>
    </xf>
    <xf numFmtId="3" fontId="7" fillId="0" borderId="43" xfId="0" applyNumberFormat="1" applyFont="1" applyBorder="1" applyAlignment="1" applyProtection="1">
      <alignment/>
      <protection/>
    </xf>
    <xf numFmtId="3" fontId="7" fillId="0" borderId="18" xfId="0" applyNumberFormat="1" applyFont="1" applyBorder="1" applyAlignment="1" applyProtection="1">
      <alignment/>
      <protection/>
    </xf>
    <xf numFmtId="3" fontId="7" fillId="0" borderId="44" xfId="0" applyNumberFormat="1" applyFont="1" applyBorder="1" applyAlignment="1" applyProtection="1">
      <alignment/>
      <protection/>
    </xf>
    <xf numFmtId="3" fontId="7" fillId="0" borderId="44" xfId="0" applyNumberFormat="1" applyFont="1" applyBorder="1" applyAlignment="1" applyProtection="1">
      <alignment/>
      <protection locked="0"/>
    </xf>
    <xf numFmtId="3" fontId="7" fillId="0" borderId="19" xfId="0" applyNumberFormat="1" applyFont="1" applyBorder="1" applyAlignment="1" applyProtection="1">
      <alignment/>
      <protection/>
    </xf>
    <xf numFmtId="3" fontId="7" fillId="0" borderId="45" xfId="0" applyNumberFormat="1" applyFont="1" applyBorder="1" applyAlignment="1" applyProtection="1">
      <alignment/>
      <protection locked="0"/>
    </xf>
    <xf numFmtId="3" fontId="7" fillId="0" borderId="45" xfId="0" applyNumberFormat="1" applyFont="1" applyBorder="1" applyAlignment="1" applyProtection="1">
      <alignment/>
      <protection/>
    </xf>
    <xf numFmtId="3" fontId="7" fillId="0" borderId="46" xfId="0" applyNumberFormat="1" applyFont="1" applyBorder="1" applyAlignment="1" applyProtection="1">
      <alignment/>
      <protection/>
    </xf>
    <xf numFmtId="3" fontId="7" fillId="0" borderId="46" xfId="0" applyNumberFormat="1" applyFont="1" applyBorder="1" applyAlignment="1" applyProtection="1">
      <alignment/>
      <protection locked="0"/>
    </xf>
    <xf numFmtId="3" fontId="7" fillId="0" borderId="47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49" fontId="0" fillId="0" borderId="0" xfId="0" applyNumberForma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3" fillId="0" borderId="29" xfId="0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0" fontId="6" fillId="0" borderId="43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48" xfId="0" applyFont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14" fontId="7" fillId="0" borderId="52" xfId="0" applyNumberFormat="1" applyFont="1" applyBorder="1" applyAlignment="1" applyProtection="1">
      <alignment horizontal="center"/>
      <protection locked="0"/>
    </xf>
    <xf numFmtId="0" fontId="7" fillId="0" borderId="5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49" fontId="7" fillId="0" borderId="53" xfId="0" applyNumberFormat="1" applyFont="1" applyBorder="1" applyAlignment="1" applyProtection="1">
      <alignment horizontal="center"/>
      <protection locked="0"/>
    </xf>
    <xf numFmtId="0" fontId="8" fillId="0" borderId="53" xfId="18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brankova@spst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5"/>
  <sheetViews>
    <sheetView tabSelected="1" workbookViewId="0" topLeftCell="A1">
      <selection activeCell="J2" sqref="J2"/>
    </sheetView>
  </sheetViews>
  <sheetFormatPr defaultColWidth="9.00390625" defaultRowHeight="12.75"/>
  <cols>
    <col min="1" max="1" width="6.25390625" style="0" customWidth="1"/>
    <col min="2" max="2" width="38.875" style="0" customWidth="1"/>
    <col min="3" max="3" width="7.875" style="0" customWidth="1"/>
    <col min="4" max="4" width="8.75390625" style="0" customWidth="1"/>
    <col min="5" max="5" width="8.25390625" style="0" customWidth="1"/>
    <col min="7" max="7" width="9.875" style="0" customWidth="1"/>
    <col min="9" max="11" width="10.625" style="0" customWidth="1"/>
  </cols>
  <sheetData>
    <row r="2" ht="15">
      <c r="J2" s="135" t="s">
        <v>122</v>
      </c>
    </row>
    <row r="3" ht="12.75">
      <c r="J3" s="134" t="s">
        <v>121</v>
      </c>
    </row>
    <row r="4" spans="1:11" ht="18">
      <c r="A4" s="112" t="s">
        <v>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.75" thickBot="1">
      <c r="A5" s="113" t="s">
        <v>1</v>
      </c>
      <c r="B5" s="113"/>
      <c r="C5" s="2"/>
      <c r="D5" s="2"/>
      <c r="E5" s="2"/>
      <c r="F5" s="2"/>
      <c r="G5" s="2"/>
      <c r="H5" s="2"/>
      <c r="I5" s="2"/>
      <c r="J5" s="2"/>
      <c r="K5" s="2"/>
    </row>
    <row r="6" spans="1:11" ht="13.5" thickBot="1">
      <c r="A6" s="114" t="s">
        <v>118</v>
      </c>
      <c r="B6" s="115"/>
      <c r="C6" s="115"/>
      <c r="D6" s="115"/>
      <c r="E6" s="116"/>
      <c r="F6" s="3" t="s">
        <v>2</v>
      </c>
      <c r="G6" s="117">
        <v>66610702</v>
      </c>
      <c r="H6" s="118"/>
      <c r="I6" s="1"/>
      <c r="J6" s="1"/>
      <c r="K6" s="4" t="s">
        <v>3</v>
      </c>
    </row>
    <row r="7" spans="1:11" ht="13.5" thickBot="1">
      <c r="A7" s="5"/>
      <c r="B7" s="5"/>
      <c r="C7" s="5"/>
      <c r="D7" s="5"/>
      <c r="E7" s="1"/>
      <c r="F7" s="1"/>
      <c r="G7" s="1"/>
      <c r="H7" s="1"/>
      <c r="I7" s="1"/>
      <c r="J7" s="1"/>
      <c r="K7" s="6" t="s">
        <v>4</v>
      </c>
    </row>
    <row r="8" spans="1:11" ht="12.75">
      <c r="A8" s="7" t="s">
        <v>5</v>
      </c>
      <c r="B8" s="8"/>
      <c r="C8" s="119" t="s">
        <v>6</v>
      </c>
      <c r="D8" s="120"/>
      <c r="E8" s="121"/>
      <c r="F8" s="122" t="s">
        <v>119</v>
      </c>
      <c r="G8" s="123"/>
      <c r="H8" s="124"/>
      <c r="I8" s="125" t="s">
        <v>7</v>
      </c>
      <c r="J8" s="126"/>
      <c r="K8" s="127"/>
    </row>
    <row r="9" spans="1:11" ht="12.75">
      <c r="A9" s="9" t="s">
        <v>8</v>
      </c>
      <c r="B9" s="10" t="s">
        <v>9</v>
      </c>
      <c r="C9" s="11" t="s">
        <v>10</v>
      </c>
      <c r="D9" s="12" t="s">
        <v>11</v>
      </c>
      <c r="E9" s="13" t="s">
        <v>12</v>
      </c>
      <c r="F9" s="14" t="s">
        <v>10</v>
      </c>
      <c r="G9" s="15" t="s">
        <v>11</v>
      </c>
      <c r="H9" s="16" t="s">
        <v>12</v>
      </c>
      <c r="I9" s="14" t="s">
        <v>10</v>
      </c>
      <c r="J9" s="15" t="s">
        <v>11</v>
      </c>
      <c r="K9" s="16" t="s">
        <v>12</v>
      </c>
    </row>
    <row r="10" spans="1:11" ht="13.5" thickBot="1">
      <c r="A10" s="17"/>
      <c r="B10" s="18"/>
      <c r="C10" s="19" t="s">
        <v>13</v>
      </c>
      <c r="D10" s="20" t="s">
        <v>13</v>
      </c>
      <c r="E10" s="21"/>
      <c r="F10" s="22" t="s">
        <v>13</v>
      </c>
      <c r="G10" s="23" t="s">
        <v>13</v>
      </c>
      <c r="H10" s="24"/>
      <c r="I10" s="22" t="s">
        <v>13</v>
      </c>
      <c r="J10" s="23" t="s">
        <v>13</v>
      </c>
      <c r="K10" s="24"/>
    </row>
    <row r="11" spans="1:11" ht="12.75">
      <c r="A11" s="25"/>
      <c r="B11" s="26" t="s">
        <v>14</v>
      </c>
      <c r="C11" s="27" t="s">
        <v>15</v>
      </c>
      <c r="D11" s="28" t="s">
        <v>15</v>
      </c>
      <c r="E11" s="29" t="s">
        <v>15</v>
      </c>
      <c r="F11" s="25" t="s">
        <v>15</v>
      </c>
      <c r="G11" s="30" t="s">
        <v>15</v>
      </c>
      <c r="H11" s="31" t="s">
        <v>15</v>
      </c>
      <c r="I11" s="32" t="s">
        <v>15</v>
      </c>
      <c r="J11" s="33" t="s">
        <v>15</v>
      </c>
      <c r="K11" s="34" t="s">
        <v>15</v>
      </c>
    </row>
    <row r="12" spans="1:11" ht="12.75">
      <c r="A12" s="35" t="s">
        <v>16</v>
      </c>
      <c r="B12" s="36" t="s">
        <v>102</v>
      </c>
      <c r="C12" s="37">
        <v>15</v>
      </c>
      <c r="D12" s="38">
        <v>6</v>
      </c>
      <c r="E12" s="39">
        <f aca="true" t="shared" si="0" ref="E12:E23">SUM(C12:D12)</f>
        <v>21</v>
      </c>
      <c r="F12" s="40">
        <v>1</v>
      </c>
      <c r="G12" s="41">
        <v>3</v>
      </c>
      <c r="H12" s="42">
        <f aca="true" t="shared" si="1" ref="H12:H23">SUM(F12:G12)</f>
        <v>4</v>
      </c>
      <c r="I12" s="43">
        <v>1</v>
      </c>
      <c r="J12" s="41">
        <v>0</v>
      </c>
      <c r="K12" s="44">
        <f aca="true" t="shared" si="2" ref="K12:K23">SUM(I12:J12)</f>
        <v>1</v>
      </c>
    </row>
    <row r="13" spans="1:11" ht="12.75">
      <c r="A13" s="35" t="s">
        <v>17</v>
      </c>
      <c r="B13" s="36" t="s">
        <v>103</v>
      </c>
      <c r="C13" s="37">
        <v>4975</v>
      </c>
      <c r="D13" s="38">
        <v>3566</v>
      </c>
      <c r="E13" s="39">
        <f t="shared" si="0"/>
        <v>8541</v>
      </c>
      <c r="F13" s="40">
        <v>4622</v>
      </c>
      <c r="G13" s="41">
        <v>3867</v>
      </c>
      <c r="H13" s="42">
        <f t="shared" si="1"/>
        <v>8489</v>
      </c>
      <c r="I13" s="43">
        <v>4363</v>
      </c>
      <c r="J13" s="41">
        <v>2500</v>
      </c>
      <c r="K13" s="44">
        <f t="shared" si="2"/>
        <v>6863</v>
      </c>
    </row>
    <row r="14" spans="1:11" ht="12.75">
      <c r="A14" s="35" t="s">
        <v>18</v>
      </c>
      <c r="B14" s="36" t="s">
        <v>104</v>
      </c>
      <c r="C14" s="37">
        <v>0</v>
      </c>
      <c r="D14" s="38">
        <v>0</v>
      </c>
      <c r="E14" s="39">
        <f t="shared" si="0"/>
        <v>0</v>
      </c>
      <c r="F14" s="40">
        <v>0</v>
      </c>
      <c r="G14" s="41">
        <v>0</v>
      </c>
      <c r="H14" s="42">
        <f t="shared" si="1"/>
        <v>0</v>
      </c>
      <c r="I14" s="43">
        <v>0</v>
      </c>
      <c r="J14" s="41">
        <v>0</v>
      </c>
      <c r="K14" s="44">
        <f t="shared" si="2"/>
        <v>0</v>
      </c>
    </row>
    <row r="15" spans="1:11" ht="12.75">
      <c r="A15" s="35" t="s">
        <v>19</v>
      </c>
      <c r="B15" s="36" t="s">
        <v>20</v>
      </c>
      <c r="C15" s="37">
        <v>140</v>
      </c>
      <c r="D15" s="38">
        <v>133</v>
      </c>
      <c r="E15" s="39">
        <f t="shared" si="0"/>
        <v>273</v>
      </c>
      <c r="F15" s="40">
        <v>107</v>
      </c>
      <c r="G15" s="41">
        <v>0</v>
      </c>
      <c r="H15" s="42">
        <f t="shared" si="1"/>
        <v>107</v>
      </c>
      <c r="I15" s="43">
        <v>0</v>
      </c>
      <c r="J15" s="41">
        <v>0</v>
      </c>
      <c r="K15" s="44">
        <f t="shared" si="2"/>
        <v>0</v>
      </c>
    </row>
    <row r="16" spans="1:13" ht="12.75">
      <c r="A16" s="35" t="s">
        <v>21</v>
      </c>
      <c r="B16" s="36" t="s">
        <v>105</v>
      </c>
      <c r="C16" s="37">
        <v>822</v>
      </c>
      <c r="D16" s="38">
        <v>460</v>
      </c>
      <c r="E16" s="39">
        <f t="shared" si="0"/>
        <v>1282</v>
      </c>
      <c r="F16" s="40">
        <v>1061</v>
      </c>
      <c r="G16" s="41">
        <v>148</v>
      </c>
      <c r="H16" s="42">
        <f t="shared" si="1"/>
        <v>1209</v>
      </c>
      <c r="I16" s="43">
        <v>801</v>
      </c>
      <c r="J16" s="41">
        <v>290</v>
      </c>
      <c r="K16" s="44">
        <f t="shared" si="2"/>
        <v>1091</v>
      </c>
      <c r="M16" s="111"/>
    </row>
    <row r="17" spans="1:13" ht="12.75">
      <c r="A17" s="35" t="s">
        <v>22</v>
      </c>
      <c r="B17" s="36" t="s">
        <v>23</v>
      </c>
      <c r="C17" s="37">
        <v>796</v>
      </c>
      <c r="D17" s="38">
        <v>0</v>
      </c>
      <c r="E17" s="39">
        <f t="shared" si="0"/>
        <v>796</v>
      </c>
      <c r="F17" s="40">
        <v>556</v>
      </c>
      <c r="G17" s="41">
        <v>0</v>
      </c>
      <c r="H17" s="42">
        <f t="shared" si="1"/>
        <v>556</v>
      </c>
      <c r="I17" s="43">
        <v>0</v>
      </c>
      <c r="J17" s="41">
        <v>0</v>
      </c>
      <c r="K17" s="44">
        <f t="shared" si="2"/>
        <v>0</v>
      </c>
      <c r="M17" s="111"/>
    </row>
    <row r="18" spans="1:13" ht="12.75">
      <c r="A18" s="35" t="s">
        <v>24</v>
      </c>
      <c r="B18" s="36" t="s">
        <v>25</v>
      </c>
      <c r="C18" s="45">
        <v>0</v>
      </c>
      <c r="D18" s="38">
        <v>0</v>
      </c>
      <c r="E18" s="46">
        <f t="shared" si="0"/>
        <v>0</v>
      </c>
      <c r="F18" s="40">
        <v>0</v>
      </c>
      <c r="G18" s="41">
        <v>0</v>
      </c>
      <c r="H18" s="42">
        <f t="shared" si="1"/>
        <v>0</v>
      </c>
      <c r="I18" s="40">
        <v>500</v>
      </c>
      <c r="J18" s="41">
        <v>0</v>
      </c>
      <c r="K18" s="42">
        <f t="shared" si="2"/>
        <v>500</v>
      </c>
      <c r="M18" s="111"/>
    </row>
    <row r="19" spans="1:13" ht="12.75">
      <c r="A19" s="35" t="s">
        <v>26</v>
      </c>
      <c r="B19" s="36" t="s">
        <v>120</v>
      </c>
      <c r="C19" s="45">
        <v>0</v>
      </c>
      <c r="D19" s="38">
        <v>0</v>
      </c>
      <c r="E19" s="46">
        <f t="shared" si="0"/>
        <v>0</v>
      </c>
      <c r="F19" s="40">
        <v>0</v>
      </c>
      <c r="G19" s="41">
        <v>0</v>
      </c>
      <c r="H19" s="42">
        <f t="shared" si="1"/>
        <v>0</v>
      </c>
      <c r="I19" s="40">
        <v>0</v>
      </c>
      <c r="J19" s="41">
        <v>0</v>
      </c>
      <c r="K19" s="42">
        <f t="shared" si="2"/>
        <v>0</v>
      </c>
      <c r="M19" s="111"/>
    </row>
    <row r="20" spans="1:13" ht="12.75">
      <c r="A20" s="35" t="s">
        <v>27</v>
      </c>
      <c r="B20" s="47" t="s">
        <v>28</v>
      </c>
      <c r="C20" s="37">
        <v>0</v>
      </c>
      <c r="D20" s="38">
        <v>0</v>
      </c>
      <c r="E20" s="39">
        <f t="shared" si="0"/>
        <v>0</v>
      </c>
      <c r="F20" s="40">
        <v>0</v>
      </c>
      <c r="G20" s="41">
        <v>0</v>
      </c>
      <c r="H20" s="42">
        <f t="shared" si="1"/>
        <v>0</v>
      </c>
      <c r="I20" s="43">
        <v>0</v>
      </c>
      <c r="J20" s="41">
        <v>0</v>
      </c>
      <c r="K20" s="44">
        <f t="shared" si="2"/>
        <v>0</v>
      </c>
      <c r="M20" s="111"/>
    </row>
    <row r="21" spans="1:13" ht="12.75">
      <c r="A21" s="35" t="s">
        <v>29</v>
      </c>
      <c r="B21" s="47" t="s">
        <v>106</v>
      </c>
      <c r="C21" s="37">
        <v>0</v>
      </c>
      <c r="D21" s="38">
        <v>0</v>
      </c>
      <c r="E21" s="39">
        <f t="shared" si="0"/>
        <v>0</v>
      </c>
      <c r="F21" s="40">
        <v>0</v>
      </c>
      <c r="G21" s="41">
        <v>0</v>
      </c>
      <c r="H21" s="42">
        <f t="shared" si="1"/>
        <v>0</v>
      </c>
      <c r="I21" s="43">
        <v>0</v>
      </c>
      <c r="J21" s="41">
        <v>0</v>
      </c>
      <c r="K21" s="44">
        <f t="shared" si="2"/>
        <v>0</v>
      </c>
      <c r="M21" s="111"/>
    </row>
    <row r="22" spans="1:13" ht="12.75">
      <c r="A22" s="35" t="s">
        <v>30</v>
      </c>
      <c r="B22" s="36" t="s">
        <v>31</v>
      </c>
      <c r="C22" s="37">
        <v>0</v>
      </c>
      <c r="D22" s="38">
        <v>0</v>
      </c>
      <c r="E22" s="39">
        <f t="shared" si="0"/>
        <v>0</v>
      </c>
      <c r="F22" s="40">
        <v>0</v>
      </c>
      <c r="G22" s="41">
        <v>0</v>
      </c>
      <c r="H22" s="42">
        <f t="shared" si="1"/>
        <v>0</v>
      </c>
      <c r="I22" s="43">
        <v>0</v>
      </c>
      <c r="J22" s="41">
        <v>0</v>
      </c>
      <c r="K22" s="44">
        <f t="shared" si="2"/>
        <v>0</v>
      </c>
      <c r="M22" s="111"/>
    </row>
    <row r="23" spans="1:13" ht="13.5" thickBot="1">
      <c r="A23" s="48" t="s">
        <v>32</v>
      </c>
      <c r="B23" s="36" t="s">
        <v>33</v>
      </c>
      <c r="C23" s="49">
        <v>10319</v>
      </c>
      <c r="D23" s="50">
        <v>8</v>
      </c>
      <c r="E23" s="51">
        <f t="shared" si="0"/>
        <v>10327</v>
      </c>
      <c r="F23" s="52">
        <v>11856</v>
      </c>
      <c r="G23" s="53">
        <v>0</v>
      </c>
      <c r="H23" s="54">
        <f t="shared" si="1"/>
        <v>11856</v>
      </c>
      <c r="I23" s="52">
        <v>11470</v>
      </c>
      <c r="J23" s="53">
        <v>0</v>
      </c>
      <c r="K23" s="55">
        <f t="shared" si="2"/>
        <v>11470</v>
      </c>
      <c r="M23" s="111"/>
    </row>
    <row r="24" spans="1:13" ht="13.5" thickBot="1">
      <c r="A24" s="56" t="s">
        <v>34</v>
      </c>
      <c r="B24" s="57" t="s">
        <v>35</v>
      </c>
      <c r="C24" s="58">
        <f>SUM(C12+C13+C14+C15+C16+C21+C23)</f>
        <v>16271</v>
      </c>
      <c r="D24" s="59">
        <f>SUM(D12+D13+D14+D15+D16+D21+D23)</f>
        <v>4173</v>
      </c>
      <c r="E24" s="60">
        <f aca="true" t="shared" si="3" ref="E24:K24">SUM(E12+E13+E14+E15+E16+E21+E23)</f>
        <v>20444</v>
      </c>
      <c r="F24" s="61">
        <f t="shared" si="3"/>
        <v>17647</v>
      </c>
      <c r="G24" s="62">
        <f t="shared" si="3"/>
        <v>4018</v>
      </c>
      <c r="H24" s="63">
        <f t="shared" si="3"/>
        <v>21665</v>
      </c>
      <c r="I24" s="61">
        <f t="shared" si="3"/>
        <v>16635</v>
      </c>
      <c r="J24" s="62">
        <f t="shared" si="3"/>
        <v>2790</v>
      </c>
      <c r="K24" s="64">
        <f t="shared" si="3"/>
        <v>19425</v>
      </c>
      <c r="M24" s="111"/>
    </row>
    <row r="25" spans="1:13" ht="12.75">
      <c r="A25" s="25" t="s">
        <v>36</v>
      </c>
      <c r="B25" s="65" t="s">
        <v>107</v>
      </c>
      <c r="C25" s="66">
        <v>5808</v>
      </c>
      <c r="D25" s="67">
        <v>317</v>
      </c>
      <c r="E25" s="68">
        <f>SUM(C25:D25)</f>
        <v>6125</v>
      </c>
      <c r="F25" s="69">
        <v>7116</v>
      </c>
      <c r="G25" s="70">
        <v>335</v>
      </c>
      <c r="H25" s="71">
        <f aca="true" t="shared" si="4" ref="H25:H37">SUM(F25:G25)</f>
        <v>7451</v>
      </c>
      <c r="I25" s="72">
        <v>5832</v>
      </c>
      <c r="J25" s="70">
        <v>300</v>
      </c>
      <c r="K25" s="73">
        <f aca="true" t="shared" si="5" ref="K25:K37">SUM(I25:J25)</f>
        <v>6132</v>
      </c>
      <c r="M25" s="111"/>
    </row>
    <row r="26" spans="1:13" ht="12.75">
      <c r="A26" s="25" t="s">
        <v>37</v>
      </c>
      <c r="B26" s="65" t="s">
        <v>38</v>
      </c>
      <c r="C26" s="66">
        <v>983</v>
      </c>
      <c r="D26" s="67">
        <v>54</v>
      </c>
      <c r="E26" s="68">
        <f aca="true" t="shared" si="6" ref="E26:E37">SUM(C26:D26)</f>
        <v>1037</v>
      </c>
      <c r="F26" s="69">
        <v>2217</v>
      </c>
      <c r="G26" s="70">
        <v>43</v>
      </c>
      <c r="H26" s="71">
        <f t="shared" si="4"/>
        <v>2260</v>
      </c>
      <c r="I26" s="72">
        <v>1143</v>
      </c>
      <c r="J26" s="70">
        <v>100</v>
      </c>
      <c r="K26" s="73">
        <f t="shared" si="5"/>
        <v>1243</v>
      </c>
      <c r="M26" s="111"/>
    </row>
    <row r="27" spans="1:13" ht="12.75">
      <c r="A27" s="35" t="s">
        <v>39</v>
      </c>
      <c r="B27" s="36" t="s">
        <v>40</v>
      </c>
      <c r="C27" s="37">
        <v>3402</v>
      </c>
      <c r="D27" s="38">
        <v>1891</v>
      </c>
      <c r="E27" s="39">
        <f t="shared" si="6"/>
        <v>5293</v>
      </c>
      <c r="F27" s="40">
        <v>3821</v>
      </c>
      <c r="G27" s="41">
        <v>2047</v>
      </c>
      <c r="H27" s="42">
        <f t="shared" si="4"/>
        <v>5868</v>
      </c>
      <c r="I27" s="43">
        <v>4120</v>
      </c>
      <c r="J27" s="41">
        <v>1200</v>
      </c>
      <c r="K27" s="44">
        <f t="shared" si="5"/>
        <v>5320</v>
      </c>
      <c r="M27" s="111"/>
    </row>
    <row r="28" spans="1:13" ht="12.75">
      <c r="A28" s="35" t="s">
        <v>41</v>
      </c>
      <c r="B28" s="36" t="s">
        <v>42</v>
      </c>
      <c r="C28" s="37">
        <v>0</v>
      </c>
      <c r="D28" s="38">
        <v>0</v>
      </c>
      <c r="E28" s="39">
        <f t="shared" si="6"/>
        <v>0</v>
      </c>
      <c r="F28" s="40">
        <v>0</v>
      </c>
      <c r="G28" s="41">
        <v>0</v>
      </c>
      <c r="H28" s="42">
        <f t="shared" si="4"/>
        <v>0</v>
      </c>
      <c r="I28" s="43">
        <v>0</v>
      </c>
      <c r="J28" s="41">
        <v>0</v>
      </c>
      <c r="K28" s="44">
        <f t="shared" si="5"/>
        <v>0</v>
      </c>
      <c r="M28" s="111"/>
    </row>
    <row r="29" spans="1:13" ht="12.75">
      <c r="A29" s="35" t="s">
        <v>43</v>
      </c>
      <c r="B29" s="36" t="s">
        <v>108</v>
      </c>
      <c r="C29" s="37">
        <v>0</v>
      </c>
      <c r="D29" s="38">
        <v>0</v>
      </c>
      <c r="E29" s="39">
        <f t="shared" si="6"/>
        <v>0</v>
      </c>
      <c r="F29" s="40">
        <v>0</v>
      </c>
      <c r="G29" s="41">
        <v>0</v>
      </c>
      <c r="H29" s="42">
        <f t="shared" si="4"/>
        <v>0</v>
      </c>
      <c r="I29" s="43">
        <v>0</v>
      </c>
      <c r="J29" s="41">
        <v>0</v>
      </c>
      <c r="K29" s="44">
        <f t="shared" si="5"/>
        <v>0</v>
      </c>
      <c r="M29" s="111"/>
    </row>
    <row r="30" spans="1:13" ht="12.75">
      <c r="A30" s="35" t="s">
        <v>44</v>
      </c>
      <c r="B30" s="36" t="s">
        <v>109</v>
      </c>
      <c r="C30" s="37">
        <v>3157</v>
      </c>
      <c r="D30" s="38">
        <v>760</v>
      </c>
      <c r="E30" s="39">
        <f t="shared" si="6"/>
        <v>3917</v>
      </c>
      <c r="F30" s="40">
        <v>3788</v>
      </c>
      <c r="G30" s="41">
        <v>387</v>
      </c>
      <c r="H30" s="42">
        <f t="shared" si="4"/>
        <v>4175</v>
      </c>
      <c r="I30" s="43">
        <v>3255</v>
      </c>
      <c r="J30" s="41">
        <v>250</v>
      </c>
      <c r="K30" s="44">
        <f t="shared" si="5"/>
        <v>3505</v>
      </c>
      <c r="M30" s="111"/>
    </row>
    <row r="31" spans="1:13" ht="12.75">
      <c r="A31" s="35" t="s">
        <v>45</v>
      </c>
      <c r="B31" s="36" t="s">
        <v>110</v>
      </c>
      <c r="C31" s="37">
        <v>1179</v>
      </c>
      <c r="D31" s="38">
        <v>21</v>
      </c>
      <c r="E31" s="39">
        <f t="shared" si="6"/>
        <v>1200</v>
      </c>
      <c r="F31" s="40">
        <v>1290</v>
      </c>
      <c r="G31" s="41">
        <v>3</v>
      </c>
      <c r="H31" s="42">
        <f t="shared" si="4"/>
        <v>1293</v>
      </c>
      <c r="I31" s="43">
        <v>1250</v>
      </c>
      <c r="J31" s="41">
        <v>0</v>
      </c>
      <c r="K31" s="44">
        <f t="shared" si="5"/>
        <v>1250</v>
      </c>
      <c r="M31" s="111"/>
    </row>
    <row r="32" spans="1:13" ht="12.75">
      <c r="A32" s="35" t="s">
        <v>46</v>
      </c>
      <c r="B32" s="36" t="s">
        <v>47</v>
      </c>
      <c r="C32" s="37">
        <v>204</v>
      </c>
      <c r="D32" s="38">
        <v>0</v>
      </c>
      <c r="E32" s="39">
        <f t="shared" si="6"/>
        <v>204</v>
      </c>
      <c r="F32" s="40">
        <v>0</v>
      </c>
      <c r="G32" s="41">
        <v>0</v>
      </c>
      <c r="H32" s="42">
        <f t="shared" si="4"/>
        <v>0</v>
      </c>
      <c r="I32" s="43">
        <v>115</v>
      </c>
      <c r="J32" s="41">
        <v>0</v>
      </c>
      <c r="K32" s="44">
        <f t="shared" si="5"/>
        <v>115</v>
      </c>
      <c r="M32" s="111"/>
    </row>
    <row r="33" spans="1:11" ht="12.75">
      <c r="A33" s="35" t="s">
        <v>48</v>
      </c>
      <c r="B33" s="36" t="s">
        <v>111</v>
      </c>
      <c r="C33" s="37">
        <v>0</v>
      </c>
      <c r="D33" s="38">
        <v>0</v>
      </c>
      <c r="E33" s="39">
        <f t="shared" si="6"/>
        <v>0</v>
      </c>
      <c r="F33" s="40">
        <v>1</v>
      </c>
      <c r="G33" s="41">
        <v>0</v>
      </c>
      <c r="H33" s="42">
        <f t="shared" si="4"/>
        <v>1</v>
      </c>
      <c r="I33" s="43">
        <v>0</v>
      </c>
      <c r="J33" s="41">
        <v>0</v>
      </c>
      <c r="K33" s="44">
        <f t="shared" si="5"/>
        <v>0</v>
      </c>
    </row>
    <row r="34" spans="1:11" ht="12.75">
      <c r="A34" s="35" t="s">
        <v>49</v>
      </c>
      <c r="B34" s="36" t="s">
        <v>50</v>
      </c>
      <c r="C34" s="37">
        <v>1187</v>
      </c>
      <c r="D34" s="38">
        <v>159</v>
      </c>
      <c r="E34" s="39">
        <f t="shared" si="6"/>
        <v>1346</v>
      </c>
      <c r="F34" s="40">
        <v>606</v>
      </c>
      <c r="G34" s="41">
        <v>96</v>
      </c>
      <c r="H34" s="42">
        <f t="shared" si="4"/>
        <v>702</v>
      </c>
      <c r="I34" s="43">
        <v>650</v>
      </c>
      <c r="J34" s="41">
        <v>170</v>
      </c>
      <c r="K34" s="44">
        <f t="shared" si="5"/>
        <v>820</v>
      </c>
    </row>
    <row r="35" spans="1:11" ht="12.75">
      <c r="A35" s="35" t="s">
        <v>51</v>
      </c>
      <c r="B35" s="36" t="s">
        <v>112</v>
      </c>
      <c r="C35" s="37">
        <v>2453</v>
      </c>
      <c r="D35" s="38">
        <v>0</v>
      </c>
      <c r="E35" s="39">
        <f t="shared" si="6"/>
        <v>2453</v>
      </c>
      <c r="F35" s="40">
        <v>2486</v>
      </c>
      <c r="G35" s="41">
        <v>0</v>
      </c>
      <c r="H35" s="42">
        <f t="shared" si="4"/>
        <v>2486</v>
      </c>
      <c r="I35" s="43">
        <v>2529</v>
      </c>
      <c r="J35" s="41">
        <v>0</v>
      </c>
      <c r="K35" s="44">
        <f t="shared" si="5"/>
        <v>2529</v>
      </c>
    </row>
    <row r="36" spans="1:11" ht="12.75">
      <c r="A36" s="35" t="s">
        <v>52</v>
      </c>
      <c r="B36" s="36" t="s">
        <v>113</v>
      </c>
      <c r="C36" s="37">
        <v>2453</v>
      </c>
      <c r="D36" s="38">
        <v>0</v>
      </c>
      <c r="E36" s="39">
        <f t="shared" si="6"/>
        <v>2453</v>
      </c>
      <c r="F36" s="40">
        <v>2489</v>
      </c>
      <c r="G36" s="41">
        <v>0</v>
      </c>
      <c r="H36" s="42">
        <f t="shared" si="4"/>
        <v>2489</v>
      </c>
      <c r="I36" s="43">
        <v>2529</v>
      </c>
      <c r="J36" s="41">
        <v>0</v>
      </c>
      <c r="K36" s="44">
        <f t="shared" si="5"/>
        <v>2529</v>
      </c>
    </row>
    <row r="37" spans="1:11" ht="13.5" thickBot="1">
      <c r="A37" s="74" t="s">
        <v>53</v>
      </c>
      <c r="B37" s="47" t="s">
        <v>114</v>
      </c>
      <c r="C37" s="75">
        <v>139</v>
      </c>
      <c r="D37" s="76">
        <v>93</v>
      </c>
      <c r="E37" s="77">
        <f t="shared" si="6"/>
        <v>232</v>
      </c>
      <c r="F37" s="78">
        <v>3</v>
      </c>
      <c r="G37" s="79">
        <v>231</v>
      </c>
      <c r="H37" s="80">
        <f t="shared" si="4"/>
        <v>234</v>
      </c>
      <c r="I37" s="81">
        <v>0</v>
      </c>
      <c r="J37" s="79">
        <v>100</v>
      </c>
      <c r="K37" s="82">
        <f t="shared" si="5"/>
        <v>100</v>
      </c>
    </row>
    <row r="38" spans="1:11" ht="13.5" thickBot="1">
      <c r="A38" s="56" t="s">
        <v>54</v>
      </c>
      <c r="B38" s="57" t="s">
        <v>55</v>
      </c>
      <c r="C38" s="83">
        <f>C25+C27+C28+C29+C30+C33+C34+C35+C37</f>
        <v>16146</v>
      </c>
      <c r="D38" s="84">
        <f aca="true" t="shared" si="7" ref="D38:K38">D25+D27+D28+D29+D30+D33+D34+D35+D37</f>
        <v>3220</v>
      </c>
      <c r="E38" s="60">
        <f t="shared" si="7"/>
        <v>19366</v>
      </c>
      <c r="F38" s="85">
        <f t="shared" si="7"/>
        <v>17821</v>
      </c>
      <c r="G38" s="86">
        <f t="shared" si="7"/>
        <v>3096</v>
      </c>
      <c r="H38" s="63">
        <f t="shared" si="7"/>
        <v>20917</v>
      </c>
      <c r="I38" s="85">
        <f t="shared" si="7"/>
        <v>16386</v>
      </c>
      <c r="J38" s="86">
        <f t="shared" si="7"/>
        <v>2020</v>
      </c>
      <c r="K38" s="64">
        <f t="shared" si="7"/>
        <v>18406</v>
      </c>
    </row>
    <row r="39" spans="1:11" ht="13.5" thickBot="1">
      <c r="A39" s="56" t="s">
        <v>56</v>
      </c>
      <c r="B39" s="57" t="s">
        <v>57</v>
      </c>
      <c r="C39" s="58">
        <f aca="true" t="shared" si="8" ref="C39:K39">SUM(C24-C38)</f>
        <v>125</v>
      </c>
      <c r="D39" s="59">
        <f t="shared" si="8"/>
        <v>953</v>
      </c>
      <c r="E39" s="87">
        <f t="shared" si="8"/>
        <v>1078</v>
      </c>
      <c r="F39" s="85">
        <f t="shared" si="8"/>
        <v>-174</v>
      </c>
      <c r="G39" s="86">
        <f>SUM(G24-G38)</f>
        <v>922</v>
      </c>
      <c r="H39" s="64">
        <f t="shared" si="8"/>
        <v>748</v>
      </c>
      <c r="I39" s="85">
        <f t="shared" si="8"/>
        <v>249</v>
      </c>
      <c r="J39" s="86">
        <f t="shared" si="8"/>
        <v>770</v>
      </c>
      <c r="K39" s="64">
        <f t="shared" si="8"/>
        <v>1019</v>
      </c>
    </row>
    <row r="40" spans="1:11" ht="12.75">
      <c r="A40" s="88"/>
      <c r="B40" s="26" t="s">
        <v>58</v>
      </c>
      <c r="C40" s="27" t="s">
        <v>15</v>
      </c>
      <c r="D40" s="28" t="s">
        <v>15</v>
      </c>
      <c r="E40" s="29" t="s">
        <v>15</v>
      </c>
      <c r="F40" s="25" t="s">
        <v>15</v>
      </c>
      <c r="G40" s="30" t="s">
        <v>15</v>
      </c>
      <c r="H40" s="31" t="s">
        <v>15</v>
      </c>
      <c r="I40" s="32" t="s">
        <v>15</v>
      </c>
      <c r="J40" s="33" t="s">
        <v>15</v>
      </c>
      <c r="K40" s="34" t="s">
        <v>15</v>
      </c>
    </row>
    <row r="41" spans="1:11" ht="13.5" thickBot="1">
      <c r="A41" s="89" t="s">
        <v>59</v>
      </c>
      <c r="B41" s="91" t="s">
        <v>60</v>
      </c>
      <c r="C41" s="92">
        <v>40907</v>
      </c>
      <c r="D41" s="50">
        <v>0</v>
      </c>
      <c r="E41" s="93">
        <f>SUM(C41:D41)</f>
        <v>40907</v>
      </c>
      <c r="F41" s="94">
        <v>44809</v>
      </c>
      <c r="G41" s="53">
        <v>105</v>
      </c>
      <c r="H41" s="95">
        <f>SUM(F41:G41)</f>
        <v>44914</v>
      </c>
      <c r="I41" s="96">
        <v>0</v>
      </c>
      <c r="J41" s="53">
        <v>0</v>
      </c>
      <c r="K41" s="55">
        <f>SUM(I41:J41)</f>
        <v>0</v>
      </c>
    </row>
    <row r="42" spans="1:11" ht="12.75">
      <c r="A42" s="90" t="s">
        <v>61</v>
      </c>
      <c r="B42" s="65" t="s">
        <v>107</v>
      </c>
      <c r="C42" s="97">
        <f aca="true" t="shared" si="9" ref="C42:K42">C43+C44</f>
        <v>381</v>
      </c>
      <c r="D42" s="98">
        <f t="shared" si="9"/>
        <v>0</v>
      </c>
      <c r="E42" s="99">
        <f t="shared" si="9"/>
        <v>381</v>
      </c>
      <c r="F42" s="72">
        <v>297</v>
      </c>
      <c r="G42" s="100">
        <f t="shared" si="9"/>
        <v>0</v>
      </c>
      <c r="H42" s="100">
        <f t="shared" si="9"/>
        <v>297</v>
      </c>
      <c r="I42" s="72">
        <f t="shared" si="9"/>
        <v>0</v>
      </c>
      <c r="J42" s="100">
        <f t="shared" si="9"/>
        <v>0</v>
      </c>
      <c r="K42" s="71">
        <f t="shared" si="9"/>
        <v>0</v>
      </c>
    </row>
    <row r="43" spans="1:11" ht="12.75">
      <c r="A43" s="90" t="s">
        <v>62</v>
      </c>
      <c r="B43" s="65" t="s">
        <v>63</v>
      </c>
      <c r="C43" s="66">
        <v>48</v>
      </c>
      <c r="D43" s="67">
        <v>0</v>
      </c>
      <c r="E43" s="101">
        <f>SUM(C43:D43)</f>
        <v>48</v>
      </c>
      <c r="F43" s="72">
        <v>29</v>
      </c>
      <c r="G43" s="100">
        <v>0</v>
      </c>
      <c r="H43" s="71">
        <f>SUM(F43:G43)</f>
        <v>29</v>
      </c>
      <c r="I43" s="72">
        <v>0</v>
      </c>
      <c r="J43" s="100">
        <v>0</v>
      </c>
      <c r="K43" s="71">
        <f>SUM(I43:J43)</f>
        <v>0</v>
      </c>
    </row>
    <row r="44" spans="1:11" ht="12.75">
      <c r="A44" s="90" t="s">
        <v>64</v>
      </c>
      <c r="B44" s="36" t="s">
        <v>65</v>
      </c>
      <c r="C44" s="37">
        <v>333</v>
      </c>
      <c r="D44" s="38">
        <v>0</v>
      </c>
      <c r="E44" s="46">
        <f>SUM(C44:D44)</f>
        <v>333</v>
      </c>
      <c r="F44" s="43">
        <v>268</v>
      </c>
      <c r="G44" s="102">
        <v>0</v>
      </c>
      <c r="H44" s="42">
        <f>SUM(F44:G44)</f>
        <v>268</v>
      </c>
      <c r="I44" s="43">
        <v>0</v>
      </c>
      <c r="J44" s="102">
        <v>0</v>
      </c>
      <c r="K44" s="42">
        <f>SUM(I44:J44)</f>
        <v>0</v>
      </c>
    </row>
    <row r="45" spans="1:11" ht="12.75">
      <c r="A45" s="90" t="s">
        <v>66</v>
      </c>
      <c r="B45" s="36" t="s">
        <v>109</v>
      </c>
      <c r="C45" s="37">
        <f aca="true" t="shared" si="10" ref="C45:K45">C46+C47+C48</f>
        <v>230</v>
      </c>
      <c r="D45" s="38">
        <v>3</v>
      </c>
      <c r="E45" s="103">
        <f t="shared" si="10"/>
        <v>233</v>
      </c>
      <c r="F45" s="43">
        <v>316</v>
      </c>
      <c r="G45" s="102">
        <v>0</v>
      </c>
      <c r="H45" s="102">
        <f t="shared" si="10"/>
        <v>316</v>
      </c>
      <c r="I45" s="43">
        <f t="shared" si="10"/>
        <v>0</v>
      </c>
      <c r="J45" s="102">
        <f t="shared" si="10"/>
        <v>38</v>
      </c>
      <c r="K45" s="42">
        <f t="shared" si="10"/>
        <v>38</v>
      </c>
    </row>
    <row r="46" spans="1:11" ht="12.75">
      <c r="A46" s="90" t="s">
        <v>67</v>
      </c>
      <c r="B46" s="36" t="s">
        <v>68</v>
      </c>
      <c r="C46" s="37">
        <v>84</v>
      </c>
      <c r="D46" s="38">
        <v>0</v>
      </c>
      <c r="E46" s="46">
        <f>SUM(C46:D46)</f>
        <v>84</v>
      </c>
      <c r="F46" s="43">
        <v>150</v>
      </c>
      <c r="G46" s="102">
        <v>0</v>
      </c>
      <c r="H46" s="42">
        <f>SUM(F46:G46)</f>
        <v>150</v>
      </c>
      <c r="I46" s="43">
        <v>0</v>
      </c>
      <c r="J46" s="102">
        <v>30</v>
      </c>
      <c r="K46" s="42">
        <f>SUM(I46:J46)</f>
        <v>30</v>
      </c>
    </row>
    <row r="47" spans="1:11" ht="12.75">
      <c r="A47" s="90" t="s">
        <v>69</v>
      </c>
      <c r="B47" s="36" t="s">
        <v>70</v>
      </c>
      <c r="C47" s="37">
        <v>146</v>
      </c>
      <c r="D47" s="38">
        <v>3</v>
      </c>
      <c r="E47" s="46">
        <f>SUM(C47:D47)</f>
        <v>149</v>
      </c>
      <c r="F47" s="43">
        <v>166</v>
      </c>
      <c r="G47" s="102">
        <v>0</v>
      </c>
      <c r="H47" s="42">
        <f>SUM(F47:G47)</f>
        <v>166</v>
      </c>
      <c r="I47" s="43">
        <v>0</v>
      </c>
      <c r="J47" s="102">
        <v>8</v>
      </c>
      <c r="K47" s="42">
        <f>SUM(I47:J47)</f>
        <v>8</v>
      </c>
    </row>
    <row r="48" spans="1:11" ht="12.75">
      <c r="A48" s="90" t="s">
        <v>71</v>
      </c>
      <c r="B48" s="36" t="s">
        <v>72</v>
      </c>
      <c r="C48" s="37">
        <v>0</v>
      </c>
      <c r="D48" s="38">
        <v>0</v>
      </c>
      <c r="E48" s="104">
        <f>SUM(C48:D48)</f>
        <v>0</v>
      </c>
      <c r="F48" s="43">
        <v>0</v>
      </c>
      <c r="G48" s="102">
        <v>0</v>
      </c>
      <c r="H48" s="105">
        <f>SUM(F48:G48)</f>
        <v>0</v>
      </c>
      <c r="I48" s="43">
        <v>0</v>
      </c>
      <c r="J48" s="102">
        <v>0</v>
      </c>
      <c r="K48" s="42">
        <f>SUM(I48:J48)</f>
        <v>0</v>
      </c>
    </row>
    <row r="49" spans="1:11" ht="12.75">
      <c r="A49" s="90" t="s">
        <v>73</v>
      </c>
      <c r="B49" s="36" t="s">
        <v>115</v>
      </c>
      <c r="C49" s="37">
        <f aca="true" t="shared" si="11" ref="C49:K49">C50+C53+C54+C55+C56+C57</f>
        <v>40421</v>
      </c>
      <c r="D49" s="38">
        <f t="shared" si="11"/>
        <v>554</v>
      </c>
      <c r="E49" s="104">
        <f t="shared" si="11"/>
        <v>40975</v>
      </c>
      <c r="F49" s="43">
        <f t="shared" si="11"/>
        <v>44022</v>
      </c>
      <c r="G49" s="102">
        <f t="shared" si="11"/>
        <v>609</v>
      </c>
      <c r="H49" s="105">
        <f t="shared" si="11"/>
        <v>44631</v>
      </c>
      <c r="I49" s="43">
        <f t="shared" si="11"/>
        <v>249</v>
      </c>
      <c r="J49" s="102">
        <f t="shared" si="11"/>
        <v>489</v>
      </c>
      <c r="K49" s="42">
        <f t="shared" si="11"/>
        <v>738</v>
      </c>
    </row>
    <row r="50" spans="1:11" ht="12.75">
      <c r="A50" s="90" t="s">
        <v>74</v>
      </c>
      <c r="B50" s="36" t="s">
        <v>116</v>
      </c>
      <c r="C50" s="37">
        <f aca="true" t="shared" si="12" ref="C50:K50">C51+C52</f>
        <v>29414</v>
      </c>
      <c r="D50" s="38">
        <f t="shared" si="12"/>
        <v>440</v>
      </c>
      <c r="E50" s="104">
        <f t="shared" si="12"/>
        <v>29854</v>
      </c>
      <c r="F50" s="43">
        <f t="shared" si="12"/>
        <v>32083</v>
      </c>
      <c r="G50" s="102">
        <f t="shared" si="12"/>
        <v>486</v>
      </c>
      <c r="H50" s="105">
        <f t="shared" si="12"/>
        <v>32569</v>
      </c>
      <c r="I50" s="43">
        <f t="shared" si="12"/>
        <v>205</v>
      </c>
      <c r="J50" s="102">
        <f t="shared" si="12"/>
        <v>402</v>
      </c>
      <c r="K50" s="42">
        <f t="shared" si="12"/>
        <v>607</v>
      </c>
    </row>
    <row r="51" spans="1:11" ht="12.75">
      <c r="A51" s="90" t="s">
        <v>75</v>
      </c>
      <c r="B51" s="36" t="s">
        <v>76</v>
      </c>
      <c r="C51" s="37">
        <v>29255</v>
      </c>
      <c r="D51" s="38">
        <v>266</v>
      </c>
      <c r="E51" s="46">
        <f aca="true" t="shared" si="13" ref="E51:E58">SUM(C51:D51)</f>
        <v>29521</v>
      </c>
      <c r="F51" s="43">
        <v>31679</v>
      </c>
      <c r="G51" s="102">
        <v>321</v>
      </c>
      <c r="H51" s="42">
        <f aca="true" t="shared" si="14" ref="H51:H58">SUM(F51:G51)</f>
        <v>32000</v>
      </c>
      <c r="I51" s="43">
        <v>115</v>
      </c>
      <c r="J51" s="102">
        <v>210</v>
      </c>
      <c r="K51" s="42">
        <f aca="true" t="shared" si="15" ref="K51:K58">SUM(I51:J51)</f>
        <v>325</v>
      </c>
    </row>
    <row r="52" spans="1:11" ht="12.75">
      <c r="A52" s="90" t="s">
        <v>77</v>
      </c>
      <c r="B52" s="36" t="s">
        <v>78</v>
      </c>
      <c r="C52" s="37">
        <v>159</v>
      </c>
      <c r="D52" s="38">
        <v>174</v>
      </c>
      <c r="E52" s="46">
        <f t="shared" si="13"/>
        <v>333</v>
      </c>
      <c r="F52" s="43">
        <v>404</v>
      </c>
      <c r="G52" s="102">
        <v>165</v>
      </c>
      <c r="H52" s="42">
        <f t="shared" si="14"/>
        <v>569</v>
      </c>
      <c r="I52" s="43">
        <v>90</v>
      </c>
      <c r="J52" s="102">
        <v>192</v>
      </c>
      <c r="K52" s="42">
        <f t="shared" si="15"/>
        <v>282</v>
      </c>
    </row>
    <row r="53" spans="1:11" ht="12.75">
      <c r="A53" s="90" t="s">
        <v>79</v>
      </c>
      <c r="B53" s="36" t="s">
        <v>80</v>
      </c>
      <c r="C53" s="37">
        <v>10273</v>
      </c>
      <c r="D53" s="38">
        <v>107</v>
      </c>
      <c r="E53" s="46">
        <f t="shared" si="13"/>
        <v>10380</v>
      </c>
      <c r="F53" s="43">
        <v>11126</v>
      </c>
      <c r="G53" s="102">
        <v>115</v>
      </c>
      <c r="H53" s="42">
        <f t="shared" si="14"/>
        <v>11241</v>
      </c>
      <c r="I53" s="43">
        <v>41</v>
      </c>
      <c r="J53" s="102">
        <v>81</v>
      </c>
      <c r="K53" s="42">
        <f t="shared" si="15"/>
        <v>122</v>
      </c>
    </row>
    <row r="54" spans="1:11" ht="12.75">
      <c r="A54" s="90" t="s">
        <v>81</v>
      </c>
      <c r="B54" s="36" t="s">
        <v>82</v>
      </c>
      <c r="C54" s="37">
        <v>585</v>
      </c>
      <c r="D54" s="38">
        <v>5</v>
      </c>
      <c r="E54" s="46">
        <f t="shared" si="13"/>
        <v>590</v>
      </c>
      <c r="F54" s="43">
        <v>634</v>
      </c>
      <c r="G54" s="102">
        <v>6</v>
      </c>
      <c r="H54" s="42">
        <f t="shared" si="14"/>
        <v>640</v>
      </c>
      <c r="I54" s="43">
        <v>2</v>
      </c>
      <c r="J54" s="102">
        <v>4</v>
      </c>
      <c r="K54" s="42">
        <f t="shared" si="15"/>
        <v>6</v>
      </c>
    </row>
    <row r="55" spans="1:11" ht="12.75">
      <c r="A55" s="90" t="s">
        <v>83</v>
      </c>
      <c r="B55" s="36" t="s">
        <v>84</v>
      </c>
      <c r="C55" s="37">
        <v>124</v>
      </c>
      <c r="D55" s="38">
        <v>1</v>
      </c>
      <c r="E55" s="46">
        <f t="shared" si="13"/>
        <v>125</v>
      </c>
      <c r="F55" s="43">
        <v>132</v>
      </c>
      <c r="G55" s="102">
        <v>0</v>
      </c>
      <c r="H55" s="42">
        <f t="shared" si="14"/>
        <v>132</v>
      </c>
      <c r="I55" s="43">
        <v>0</v>
      </c>
      <c r="J55" s="102">
        <v>1</v>
      </c>
      <c r="K55" s="42">
        <f t="shared" si="15"/>
        <v>1</v>
      </c>
    </row>
    <row r="56" spans="1:11" ht="12.75">
      <c r="A56" s="90" t="s">
        <v>85</v>
      </c>
      <c r="B56" s="36" t="s">
        <v>86</v>
      </c>
      <c r="C56" s="37">
        <v>25</v>
      </c>
      <c r="D56" s="38">
        <v>1</v>
      </c>
      <c r="E56" s="46">
        <f t="shared" si="13"/>
        <v>26</v>
      </c>
      <c r="F56" s="43">
        <v>47</v>
      </c>
      <c r="G56" s="102">
        <v>2</v>
      </c>
      <c r="H56" s="42">
        <f t="shared" si="14"/>
        <v>49</v>
      </c>
      <c r="I56" s="43">
        <v>1</v>
      </c>
      <c r="J56" s="102">
        <v>1</v>
      </c>
      <c r="K56" s="42">
        <f t="shared" si="15"/>
        <v>2</v>
      </c>
    </row>
    <row r="57" spans="1:11" ht="12.75">
      <c r="A57" s="90" t="s">
        <v>87</v>
      </c>
      <c r="B57" s="36" t="s">
        <v>88</v>
      </c>
      <c r="C57" s="37">
        <v>0</v>
      </c>
      <c r="D57" s="38">
        <v>0</v>
      </c>
      <c r="E57" s="46">
        <f t="shared" si="13"/>
        <v>0</v>
      </c>
      <c r="F57" s="43">
        <v>0</v>
      </c>
      <c r="G57" s="102">
        <v>0</v>
      </c>
      <c r="H57" s="42">
        <f t="shared" si="14"/>
        <v>0</v>
      </c>
      <c r="I57" s="43">
        <v>0</v>
      </c>
      <c r="J57" s="102">
        <v>0</v>
      </c>
      <c r="K57" s="42">
        <f t="shared" si="15"/>
        <v>0</v>
      </c>
    </row>
    <row r="58" spans="1:11" ht="13.5" thickBot="1">
      <c r="A58" s="90" t="s">
        <v>89</v>
      </c>
      <c r="B58" s="36" t="s">
        <v>117</v>
      </c>
      <c r="C58" s="75">
        <v>0</v>
      </c>
      <c r="D58" s="76">
        <v>0</v>
      </c>
      <c r="E58" s="46">
        <f t="shared" si="13"/>
        <v>0</v>
      </c>
      <c r="F58" s="81"/>
      <c r="G58" s="106">
        <v>0</v>
      </c>
      <c r="H58" s="42">
        <f t="shared" si="14"/>
        <v>0</v>
      </c>
      <c r="I58" s="81">
        <v>0</v>
      </c>
      <c r="J58" s="106">
        <v>0</v>
      </c>
      <c r="K58" s="42">
        <f t="shared" si="15"/>
        <v>0</v>
      </c>
    </row>
    <row r="59" spans="1:11" ht="13.5" thickBot="1">
      <c r="A59" s="90" t="s">
        <v>90</v>
      </c>
      <c r="B59" s="57" t="s">
        <v>91</v>
      </c>
      <c r="C59" s="83">
        <f aca="true" t="shared" si="16" ref="C59:K59">C42+C45+C49+C58</f>
        <v>41032</v>
      </c>
      <c r="D59" s="84">
        <f t="shared" si="16"/>
        <v>557</v>
      </c>
      <c r="E59" s="60">
        <f t="shared" si="16"/>
        <v>41589</v>
      </c>
      <c r="F59" s="85">
        <f t="shared" si="16"/>
        <v>44635</v>
      </c>
      <c r="G59" s="86">
        <f t="shared" si="16"/>
        <v>609</v>
      </c>
      <c r="H59" s="63">
        <f t="shared" si="16"/>
        <v>45244</v>
      </c>
      <c r="I59" s="85">
        <f t="shared" si="16"/>
        <v>249</v>
      </c>
      <c r="J59" s="86">
        <f t="shared" si="16"/>
        <v>527</v>
      </c>
      <c r="K59" s="64">
        <f t="shared" si="16"/>
        <v>776</v>
      </c>
    </row>
    <row r="60" spans="1:11" ht="13.5" thickBot="1">
      <c r="A60" s="90" t="s">
        <v>92</v>
      </c>
      <c r="B60" s="57" t="s">
        <v>93</v>
      </c>
      <c r="C60" s="83">
        <f aca="true" t="shared" si="17" ref="C60:K60">C41-C59</f>
        <v>-125</v>
      </c>
      <c r="D60" s="84">
        <f t="shared" si="17"/>
        <v>-557</v>
      </c>
      <c r="E60" s="60">
        <f t="shared" si="17"/>
        <v>-682</v>
      </c>
      <c r="F60" s="85">
        <f t="shared" si="17"/>
        <v>174</v>
      </c>
      <c r="G60" s="86">
        <f t="shared" si="17"/>
        <v>-504</v>
      </c>
      <c r="H60" s="63">
        <f t="shared" si="17"/>
        <v>-330</v>
      </c>
      <c r="I60" s="85">
        <f t="shared" si="17"/>
        <v>-249</v>
      </c>
      <c r="J60" s="86">
        <f t="shared" si="17"/>
        <v>-527</v>
      </c>
      <c r="K60" s="64">
        <f t="shared" si="17"/>
        <v>-776</v>
      </c>
    </row>
    <row r="61" spans="1:11" ht="13.5" thickBot="1">
      <c r="A61" s="89" t="s">
        <v>94</v>
      </c>
      <c r="B61" s="57" t="s">
        <v>95</v>
      </c>
      <c r="C61" s="83">
        <f aca="true" t="shared" si="18" ref="C61:K61">C39+C60</f>
        <v>0</v>
      </c>
      <c r="D61" s="84">
        <f t="shared" si="18"/>
        <v>396</v>
      </c>
      <c r="E61" s="60">
        <f t="shared" si="18"/>
        <v>396</v>
      </c>
      <c r="F61" s="85">
        <f t="shared" si="18"/>
        <v>0</v>
      </c>
      <c r="G61" s="86">
        <f t="shared" si="18"/>
        <v>418</v>
      </c>
      <c r="H61" s="63">
        <f t="shared" si="18"/>
        <v>418</v>
      </c>
      <c r="I61" s="85">
        <f t="shared" si="18"/>
        <v>0</v>
      </c>
      <c r="J61" s="86">
        <f t="shared" si="18"/>
        <v>243</v>
      </c>
      <c r="K61" s="64">
        <f t="shared" si="18"/>
        <v>243</v>
      </c>
    </row>
    <row r="62" spans="1:11" ht="12.75">
      <c r="A62" s="107"/>
      <c r="B62" s="108"/>
      <c r="C62" s="108"/>
      <c r="D62" s="108"/>
      <c r="E62" s="108"/>
      <c r="F62" s="108"/>
      <c r="G62" s="108"/>
      <c r="H62" s="108"/>
      <c r="I62" s="108"/>
      <c r="J62" s="108"/>
      <c r="K62" s="108"/>
    </row>
    <row r="63" spans="1:11" ht="12.75">
      <c r="A63" s="109"/>
      <c r="B63" s="110" t="s">
        <v>96</v>
      </c>
      <c r="C63" s="128" t="s">
        <v>97</v>
      </c>
      <c r="D63" s="129"/>
      <c r="E63" s="129"/>
      <c r="F63" s="109"/>
      <c r="G63" s="109"/>
      <c r="H63" s="109"/>
      <c r="I63" s="109"/>
      <c r="J63" s="109"/>
      <c r="K63" s="109"/>
    </row>
    <row r="64" spans="1:11" ht="12.75">
      <c r="A64" s="130" t="s">
        <v>98</v>
      </c>
      <c r="B64" s="130"/>
      <c r="C64" s="131" t="s">
        <v>99</v>
      </c>
      <c r="D64" s="131"/>
      <c r="E64" s="131"/>
      <c r="F64" s="109"/>
      <c r="G64" s="109"/>
      <c r="H64" s="109"/>
      <c r="I64" s="109"/>
      <c r="J64" s="109"/>
      <c r="K64" s="109"/>
    </row>
    <row r="65" spans="1:11" ht="12.75">
      <c r="A65" s="130" t="s">
        <v>100</v>
      </c>
      <c r="B65" s="130"/>
      <c r="C65" s="132" t="s">
        <v>101</v>
      </c>
      <c r="D65" s="133"/>
      <c r="E65" s="133"/>
      <c r="F65" s="109"/>
      <c r="G65" s="109"/>
      <c r="H65" s="109"/>
      <c r="I65" s="109"/>
      <c r="J65" s="109"/>
      <c r="K65" s="109"/>
    </row>
  </sheetData>
  <mergeCells count="12">
    <mergeCell ref="A64:B64"/>
    <mergeCell ref="C64:E64"/>
    <mergeCell ref="A65:B65"/>
    <mergeCell ref="C65:E65"/>
    <mergeCell ref="C8:E8"/>
    <mergeCell ref="F8:H8"/>
    <mergeCell ref="I8:K8"/>
    <mergeCell ref="C63:E63"/>
    <mergeCell ref="A4:K4"/>
    <mergeCell ref="A5:B5"/>
    <mergeCell ref="A6:E6"/>
    <mergeCell ref="G6:H6"/>
  </mergeCells>
  <hyperlinks>
    <hyperlink ref="C65" r:id="rId1" display="lzbrankova@spst.cz"/>
  </hyperlinks>
  <printOptions/>
  <pageMargins left="0.75" right="0.75" top="1" bottom="1" header="0.4921259845" footer="0.4921259845"/>
  <pageSetup fitToHeight="1" fitToWidth="1" horizontalDpi="600" verticalDpi="600" orientation="portrait" paperSize="9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Spšt a Sout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jakoubkova</cp:lastModifiedBy>
  <cp:lastPrinted>2006-11-22T14:02:40Z</cp:lastPrinted>
  <dcterms:created xsi:type="dcterms:W3CDTF">2005-10-19T08:47:06Z</dcterms:created>
  <dcterms:modified xsi:type="dcterms:W3CDTF">2006-11-23T10:35:07Z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