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6-2006-57, př. 2upr1" sheetId="1" r:id="rId1"/>
  </sheets>
  <definedNames>
    <definedName name="_xlnm.Print_Area" localSheetId="0">'RK-26-2006-57, př. 2upr1'!$A$1:$F$99</definedName>
  </definedNames>
  <calcPr fullCalcOnLoad="1"/>
</workbook>
</file>

<file path=xl/sharedStrings.xml><?xml version="1.0" encoding="utf-8"?>
<sst xmlns="http://schemas.openxmlformats.org/spreadsheetml/2006/main" count="125" uniqueCount="60">
  <si>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</si>
  <si>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</si>
  <si>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</si>
  <si>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</si>
  <si>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</si>
  <si>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</si>
  <si>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</si>
  <si>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</si>
  <si>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</si>
  <si>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</si>
  <si>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</si>
  <si>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</si>
  <si>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</si>
  <si>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</si>
  <si>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</si>
  <si>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</si>
  <si>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</si>
  <si>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</si>
  <si>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</si>
  <si>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</si>
  <si>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</si>
  <si>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</si>
  <si>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</si>
  <si>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</si>
  <si>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</si>
  <si>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</si>
  <si>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</si>
  <si>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</si>
  <si>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</si>
  <si>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</si>
  <si>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</si>
  <si>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Návrh</t>
  </si>
  <si>
    <t xml:space="preserve">Rozpočet </t>
  </si>
  <si>
    <t>na změnu</t>
  </si>
  <si>
    <t>schválený</t>
  </si>
  <si>
    <t>upravený</t>
  </si>
  <si>
    <t>+  -</t>
  </si>
  <si>
    <t>úpravě</t>
  </si>
  <si>
    <t>z toho: Nemocnice Havlíčkův Brod</t>
  </si>
  <si>
    <t xml:space="preserve">            Nemocnice Jihlava</t>
  </si>
  <si>
    <t xml:space="preserve">            Nemocnice Pelhřimov</t>
  </si>
  <si>
    <t xml:space="preserve">            Nemocnice Třebíč</t>
  </si>
  <si>
    <t xml:space="preserve">            Nemocnice Nové Město na Mor.</t>
  </si>
  <si>
    <t>Účelový znak</t>
  </si>
  <si>
    <t>Rozpočet výdajů celkem</t>
  </si>
  <si>
    <t>výdajů po</t>
  </si>
  <si>
    <t>1. Položka 5331- Neinvestiční příspěvky zřízeným příspěvkovým organizacím</t>
  </si>
  <si>
    <t>2. Položka 6351- Investiční dotace zřízeným příspěvkovým organizacím</t>
  </si>
  <si>
    <t>Nájemné</t>
  </si>
  <si>
    <t>Dotace na provoz a investiřní dotace</t>
  </si>
  <si>
    <t>Rozpočtová změna - výdaje</t>
  </si>
  <si>
    <t>Příspěvek na provoz</t>
  </si>
  <si>
    <t>Dotace na investice</t>
  </si>
  <si>
    <t xml:space="preserve">            Nemocnice Havlíčkův Brod</t>
  </si>
  <si>
    <t>navýšení</t>
  </si>
  <si>
    <t>snížení</t>
  </si>
  <si>
    <t>4. Závazné ukazatele</t>
  </si>
  <si>
    <t>3. Kontrola výpočtu poskytnuté dotace pro UZ 00051</t>
  </si>
  <si>
    <t>Limit prostředků na platy</t>
  </si>
  <si>
    <t>RK-26-2006-57, př. 2upr1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</si>
</sst>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1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164" fontId="1" fillId="0" borderId="13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0" fontId="8" fillId="0" borderId="0" xfId="0" applyFont="1" applyAlignment="1">
      <alignment/>
    </xf>
    <xf numFmtId="164" fontId="1" fillId="0" borderId="6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49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165" fontId="3" fillId="3" borderId="26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4" fontId="6" fillId="3" borderId="26" xfId="0" applyNumberFormat="1" applyFont="1" applyFill="1" applyBorder="1" applyAlignment="1">
      <alignment vertical="center"/>
    </xf>
    <xf numFmtId="164" fontId="6" fillId="3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4" fontId="3" fillId="0" borderId="27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4" fontId="6" fillId="3" borderId="50" xfId="0" applyNumberFormat="1" applyFont="1" applyFill="1" applyBorder="1" applyAlignment="1">
      <alignment vertical="center"/>
    </xf>
    <xf numFmtId="4" fontId="6" fillId="3" borderId="49" xfId="0" applyNumberFormat="1" applyFont="1" applyFill="1" applyBorder="1" applyAlignment="1">
      <alignment vertical="center"/>
    </xf>
    <xf numFmtId="4" fontId="1" fillId="0" borderId="51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4" fontId="1" fillId="0" borderId="48" xfId="0" applyNumberFormat="1" applyFont="1" applyBorder="1" applyAlignment="1">
      <alignment/>
    </xf>
    <xf numFmtId="4" fontId="3" fillId="3" borderId="53" xfId="0" applyNumberFormat="1" applyFont="1" applyFill="1" applyBorder="1" applyAlignment="1">
      <alignment horizontal="center" vertical="center" wrapText="1"/>
    </xf>
    <xf numFmtId="4" fontId="3" fillId="3" borderId="54" xfId="0" applyNumberFormat="1" applyFont="1" applyFill="1" applyBorder="1" applyAlignment="1">
      <alignment horizontal="center" vertical="center" wrapText="1"/>
    </xf>
    <xf numFmtId="4" fontId="3" fillId="3" borderId="55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56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3" fillId="3" borderId="24" xfId="0" applyFont="1" applyFill="1" applyBorder="1" applyAlignment="1">
      <alignment vertical="center"/>
    </xf>
    <xf numFmtId="0" fontId="3" fillId="3" borderId="5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1" fontId="3" fillId="3" borderId="50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3" fillId="3" borderId="24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60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3" borderId="3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2" fillId="3" borderId="5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0" borderId="27" xfId="0" applyFont="1" applyBorder="1" applyAlignment="1">
      <alignment/>
    </xf>
    <xf numFmtId="0" fontId="0" fillId="0" borderId="9" xfId="0" applyBorder="1" applyAlignment="1">
      <alignment/>
    </xf>
    <xf numFmtId="0" fontId="1" fillId="0" borderId="20" xfId="0" applyFont="1" applyBorder="1" applyAlignment="1">
      <alignment/>
    </xf>
    <xf numFmtId="0" fontId="0" fillId="0" borderId="63" xfId="0" applyBorder="1" applyAlignment="1">
      <alignment/>
    </xf>
    <xf numFmtId="0" fontId="1" fillId="0" borderId="23" xfId="0" applyFont="1" applyBorder="1" applyAlignment="1">
      <alignment/>
    </xf>
    <xf numFmtId="0" fontId="0" fillId="0" borderId="64" xfId="0" applyBorder="1" applyAlignment="1">
      <alignment/>
    </xf>
    <xf numFmtId="0" fontId="2" fillId="3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3" borderId="36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0" fontId="0" fillId="0" borderId="65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2" fontId="10" fillId="3" borderId="3" xfId="19" applyNumberFormat="1" applyFont="1" applyFill="1" applyBorder="1" applyAlignment="1">
      <alignment horizontal="center" vertical="center" wrapText="1"/>
      <protection/>
    </xf>
    <xf numFmtId="2" fontId="10" fillId="3" borderId="6" xfId="19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Finanční plány nemocnice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C45" sqref="C45"/>
    </sheetView>
  </sheetViews>
  <sheetFormatPr defaultColWidth="9.00390625" defaultRowHeight="12.75"/>
  <cols>
    <col min="2" max="2" width="28.375" style="0" bestFit="1" customWidth="1"/>
    <col min="3" max="6" width="14.00390625" style="0" customWidth="1"/>
    <col min="7" max="7" width="12.00390625" style="0" customWidth="1"/>
  </cols>
  <sheetData>
    <row r="1" spans="1:6" ht="15">
      <c r="A1" s="1"/>
      <c r="B1" s="1"/>
      <c r="C1" s="2"/>
      <c r="D1" s="2"/>
      <c r="E1" s="116" t="s">
        <v>59</v>
      </c>
      <c r="F1" s="3"/>
    </row>
    <row r="2" spans="1:6" ht="15">
      <c r="A2" s="1"/>
      <c r="B2" s="1"/>
      <c r="C2" s="2"/>
      <c r="D2" s="2"/>
      <c r="E2" s="116" t="s">
        <v>0</v>
      </c>
      <c r="F2" s="4"/>
    </row>
    <row r="3" spans="1:6" ht="17.25" customHeight="1" hidden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31" t="s">
        <v>2</v>
      </c>
      <c r="B4" s="133" t="s">
        <v>3</v>
      </c>
      <c r="C4" s="125" t="s">
        <v>4</v>
      </c>
      <c r="D4" s="125" t="s">
        <v>5</v>
      </c>
      <c r="E4" s="125" t="s">
        <v>6</v>
      </c>
      <c r="F4" s="127" t="s">
        <v>7</v>
      </c>
    </row>
    <row r="5" spans="1:6" s="1" customFormat="1" ht="13.5" customHeight="1" hidden="1">
      <c r="A5" s="132"/>
      <c r="B5" s="134"/>
      <c r="C5" s="126"/>
      <c r="D5" s="126"/>
      <c r="E5" s="126"/>
      <c r="F5" s="128"/>
    </row>
    <row r="6" spans="1:6" ht="12.75" hidden="1">
      <c r="A6" s="129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30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29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30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29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30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35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36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37" t="s">
        <v>15</v>
      </c>
      <c r="B15" s="138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16</v>
      </c>
      <c r="B17" s="1"/>
      <c r="C17" s="2"/>
      <c r="D17" s="2"/>
      <c r="E17" s="2"/>
      <c r="F17" s="2"/>
    </row>
    <row r="18" spans="1:6" s="31" customFormat="1" ht="12" customHeight="1" hidden="1">
      <c r="A18" s="139" t="s">
        <v>2</v>
      </c>
      <c r="B18" s="141">
        <v>2004</v>
      </c>
      <c r="C18" s="142"/>
      <c r="D18" s="143"/>
      <c r="E18" s="141">
        <v>2005</v>
      </c>
      <c r="F18" s="142"/>
    </row>
    <row r="19" spans="1:6" s="37" customFormat="1" ht="22.5" hidden="1">
      <c r="A19" s="140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2</v>
      </c>
      <c r="B27" s="147" t="s">
        <v>18</v>
      </c>
      <c r="C27" s="154"/>
      <c r="D27" s="155"/>
      <c r="E27" s="156" t="s">
        <v>19</v>
      </c>
      <c r="F27" s="157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20</v>
      </c>
      <c r="B34" s="1"/>
      <c r="C34" s="2"/>
      <c r="D34" s="2"/>
      <c r="E34" s="2"/>
      <c r="F34" s="2"/>
    </row>
    <row r="35" spans="1:6" ht="34.5" customHeight="1" hidden="1">
      <c r="A35" s="144" t="s">
        <v>2</v>
      </c>
      <c r="B35" s="147"/>
      <c r="C35" s="148"/>
      <c r="D35" s="149"/>
      <c r="E35" s="2"/>
      <c r="F35" s="2"/>
    </row>
    <row r="36" spans="1:6" ht="15.75" customHeight="1" hidden="1">
      <c r="A36" s="145"/>
      <c r="B36" s="150" t="s">
        <v>22</v>
      </c>
      <c r="C36" s="151"/>
      <c r="D36" s="152" t="s">
        <v>23</v>
      </c>
      <c r="E36" s="2"/>
      <c r="F36" s="2"/>
    </row>
    <row r="37" spans="1:4" s="31" customFormat="1" ht="17.25" customHeight="1" hidden="1">
      <c r="A37" s="146"/>
      <c r="B37" s="62" t="s">
        <v>24</v>
      </c>
      <c r="C37" s="63" t="s">
        <v>25</v>
      </c>
      <c r="D37" s="153"/>
    </row>
    <row r="38" spans="1:6" ht="12.75" hidden="1">
      <c r="A38" s="64" t="s">
        <v>26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27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28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29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30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91" t="s">
        <v>50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ht="12.75">
      <c r="A46" s="32" t="s">
        <v>46</v>
      </c>
      <c r="B46" s="1"/>
      <c r="C46" s="2"/>
      <c r="D46" s="2"/>
      <c r="E46" s="2"/>
      <c r="F46" s="33"/>
    </row>
    <row r="47" ht="7.5" customHeight="1" thickBot="1">
      <c r="F47" s="33" t="s">
        <v>21</v>
      </c>
    </row>
    <row r="48" spans="1:6" ht="12.75">
      <c r="A48" s="74"/>
      <c r="B48" s="75"/>
      <c r="C48" s="160" t="s">
        <v>44</v>
      </c>
      <c r="D48" s="161"/>
      <c r="E48" s="76" t="s">
        <v>31</v>
      </c>
      <c r="F48" s="77" t="s">
        <v>32</v>
      </c>
    </row>
    <row r="49" spans="1:6" ht="12.75">
      <c r="A49" s="78" t="s">
        <v>43</v>
      </c>
      <c r="B49" s="79"/>
      <c r="C49" s="162"/>
      <c r="D49" s="163"/>
      <c r="E49" s="80" t="s">
        <v>33</v>
      </c>
      <c r="F49" s="81" t="s">
        <v>45</v>
      </c>
    </row>
    <row r="50" spans="1:6" ht="19.5" customHeight="1" thickBot="1">
      <c r="A50" s="82"/>
      <c r="B50" s="83"/>
      <c r="C50" s="84" t="s">
        <v>34</v>
      </c>
      <c r="D50" s="85" t="s">
        <v>35</v>
      </c>
      <c r="E50" s="86" t="s">
        <v>36</v>
      </c>
      <c r="F50" s="87" t="s">
        <v>37</v>
      </c>
    </row>
    <row r="51" spans="1:6" s="31" customFormat="1" ht="26.25" customHeight="1">
      <c r="A51" s="100">
        <v>51</v>
      </c>
      <c r="B51" s="101" t="s">
        <v>15</v>
      </c>
      <c r="C51" s="102">
        <f>SUM(C52:C56)</f>
        <v>0</v>
      </c>
      <c r="D51" s="103">
        <f>SUM(D52:D56)</f>
        <v>86621</v>
      </c>
      <c r="E51" s="120">
        <f>SUM(E52:E56)</f>
        <v>-427.1759999999995</v>
      </c>
      <c r="F51" s="121">
        <f>SUM(F52:F56)</f>
        <v>86193.824</v>
      </c>
    </row>
    <row r="52" spans="1:6" ht="12.75">
      <c r="A52" s="38"/>
      <c r="B52" s="98" t="s">
        <v>38</v>
      </c>
      <c r="C52" s="93">
        <v>0</v>
      </c>
      <c r="D52" s="88">
        <v>17300</v>
      </c>
      <c r="E52" s="122">
        <f>+F52-D52</f>
        <v>2500</v>
      </c>
      <c r="F52" s="66">
        <v>19800</v>
      </c>
    </row>
    <row r="53" spans="1:6" ht="12.75">
      <c r="A53" s="38"/>
      <c r="B53" s="98" t="s">
        <v>39</v>
      </c>
      <c r="C53" s="93">
        <v>0</v>
      </c>
      <c r="D53" s="88">
        <v>39000</v>
      </c>
      <c r="E53" s="122">
        <f>+F53-D53</f>
        <v>-16590</v>
      </c>
      <c r="F53" s="66">
        <v>22410</v>
      </c>
    </row>
    <row r="54" spans="1:6" ht="12.75">
      <c r="A54" s="38"/>
      <c r="B54" s="98" t="s">
        <v>40</v>
      </c>
      <c r="C54" s="93">
        <v>0</v>
      </c>
      <c r="D54" s="88">
        <v>15000</v>
      </c>
      <c r="E54" s="122">
        <f>1250+11412.824</f>
        <v>12662.824</v>
      </c>
      <c r="F54" s="66">
        <f>+D54+E54</f>
        <v>27662.824</v>
      </c>
    </row>
    <row r="55" spans="1:6" ht="12.75">
      <c r="A55" s="38"/>
      <c r="B55" s="98" t="s">
        <v>41</v>
      </c>
      <c r="C55" s="93">
        <v>0</v>
      </c>
      <c r="D55" s="88">
        <f>+C55</f>
        <v>0</v>
      </c>
      <c r="E55" s="122">
        <f>+F55-D55</f>
        <v>0</v>
      </c>
      <c r="F55" s="66">
        <v>0</v>
      </c>
    </row>
    <row r="56" spans="1:6" ht="13.5" thickBot="1">
      <c r="A56" s="42"/>
      <c r="B56" s="99" t="s">
        <v>42</v>
      </c>
      <c r="C56" s="94">
        <v>0</v>
      </c>
      <c r="D56" s="92">
        <v>15321</v>
      </c>
      <c r="E56" s="123">
        <f>+F56-D56</f>
        <v>1000</v>
      </c>
      <c r="F56" s="124">
        <v>16321</v>
      </c>
    </row>
    <row r="58" spans="1:6" ht="21" customHeight="1">
      <c r="A58" s="32" t="s">
        <v>47</v>
      </c>
      <c r="B58" s="1"/>
      <c r="C58" s="2"/>
      <c r="D58" s="2"/>
      <c r="E58" s="2"/>
      <c r="F58" s="33"/>
    </row>
    <row r="59" ht="10.5" customHeight="1" thickBot="1">
      <c r="F59" s="33" t="s">
        <v>21</v>
      </c>
    </row>
    <row r="60" spans="1:6" ht="12.75">
      <c r="A60" s="74"/>
      <c r="B60" s="75"/>
      <c r="C60" s="160" t="s">
        <v>44</v>
      </c>
      <c r="D60" s="161"/>
      <c r="E60" s="76" t="s">
        <v>31</v>
      </c>
      <c r="F60" s="77" t="s">
        <v>32</v>
      </c>
    </row>
    <row r="61" spans="1:6" ht="12.75">
      <c r="A61" s="78" t="s">
        <v>43</v>
      </c>
      <c r="B61" s="79"/>
      <c r="C61" s="162"/>
      <c r="D61" s="163"/>
      <c r="E61" s="80" t="s">
        <v>33</v>
      </c>
      <c r="F61" s="81" t="s">
        <v>45</v>
      </c>
    </row>
    <row r="62" spans="1:6" ht="13.5" thickBot="1">
      <c r="A62" s="82"/>
      <c r="B62" s="83"/>
      <c r="C62" s="84" t="s">
        <v>34</v>
      </c>
      <c r="D62" s="85" t="s">
        <v>35</v>
      </c>
      <c r="E62" s="86" t="s">
        <v>36</v>
      </c>
      <c r="F62" s="87" t="s">
        <v>37</v>
      </c>
    </row>
    <row r="63" spans="1:6" s="31" customFormat="1" ht="26.25" customHeight="1">
      <c r="A63" s="100">
        <v>51</v>
      </c>
      <c r="B63" s="101" t="s">
        <v>15</v>
      </c>
      <c r="C63" s="102">
        <f>SUM(C64:C68)</f>
        <v>0</v>
      </c>
      <c r="D63" s="103">
        <f>SUM(D64:D68)</f>
        <v>93379</v>
      </c>
      <c r="E63" s="120">
        <f>SUM(E64:E68)</f>
        <v>427.1759999999995</v>
      </c>
      <c r="F63" s="121">
        <f>SUM(F64:F68)</f>
        <v>93806.176</v>
      </c>
    </row>
    <row r="64" spans="1:6" ht="12.75">
      <c r="A64" s="38"/>
      <c r="B64" s="98" t="s">
        <v>38</v>
      </c>
      <c r="C64" s="93">
        <v>0</v>
      </c>
      <c r="D64" s="88">
        <v>17300</v>
      </c>
      <c r="E64" s="122">
        <f>+F64-D64</f>
        <v>-2500</v>
      </c>
      <c r="F64" s="66">
        <v>14800</v>
      </c>
    </row>
    <row r="65" spans="1:6" ht="12.75">
      <c r="A65" s="38"/>
      <c r="B65" s="98" t="s">
        <v>39</v>
      </c>
      <c r="C65" s="93">
        <v>0</v>
      </c>
      <c r="D65" s="88">
        <v>13800</v>
      </c>
      <c r="E65" s="122">
        <f>+F65-D65</f>
        <v>16590</v>
      </c>
      <c r="F65" s="66">
        <v>30390</v>
      </c>
    </row>
    <row r="66" spans="1:6" ht="12.75">
      <c r="A66" s="38"/>
      <c r="B66" s="98" t="s">
        <v>40</v>
      </c>
      <c r="C66" s="93">
        <v>0</v>
      </c>
      <c r="D66" s="88">
        <v>17500</v>
      </c>
      <c r="E66" s="122">
        <f>-1250-11412.824</f>
        <v>-12662.824</v>
      </c>
      <c r="F66" s="66">
        <f>+D66+E66</f>
        <v>4837.1759999999995</v>
      </c>
    </row>
    <row r="67" spans="1:6" ht="12.75">
      <c r="A67" s="38"/>
      <c r="B67" s="98" t="s">
        <v>41</v>
      </c>
      <c r="C67" s="93">
        <v>0</v>
      </c>
      <c r="D67" s="88">
        <v>24400</v>
      </c>
      <c r="E67" s="122">
        <f>+F67-D67</f>
        <v>0</v>
      </c>
      <c r="F67" s="66">
        <v>24400</v>
      </c>
    </row>
    <row r="68" spans="1:6" ht="13.5" thickBot="1">
      <c r="A68" s="42"/>
      <c r="B68" s="99" t="s">
        <v>42</v>
      </c>
      <c r="C68" s="94">
        <v>0</v>
      </c>
      <c r="D68" s="92">
        <v>20379</v>
      </c>
      <c r="E68" s="123">
        <f>+F68-D68</f>
        <v>-1000</v>
      </c>
      <c r="F68" s="124">
        <v>19379</v>
      </c>
    </row>
    <row r="69" ht="4.5" customHeight="1"/>
    <row r="71" ht="12.75">
      <c r="A71" s="32" t="s">
        <v>57</v>
      </c>
    </row>
    <row r="72" ht="5.25" customHeight="1" thickBot="1"/>
    <row r="73" spans="1:4" ht="12.75">
      <c r="A73" s="74"/>
      <c r="B73" s="75"/>
      <c r="C73" s="158" t="s">
        <v>48</v>
      </c>
      <c r="D73" s="158" t="s">
        <v>49</v>
      </c>
    </row>
    <row r="74" spans="1:4" ht="12.75">
      <c r="A74" s="78" t="s">
        <v>43</v>
      </c>
      <c r="B74" s="79"/>
      <c r="C74" s="159"/>
      <c r="D74" s="159"/>
    </row>
    <row r="75" spans="1:4" ht="29.25" customHeight="1" thickBot="1">
      <c r="A75" s="82"/>
      <c r="B75" s="83"/>
      <c r="C75" s="153"/>
      <c r="D75" s="153"/>
    </row>
    <row r="76" spans="1:4" ht="12.75">
      <c r="A76" s="95">
        <v>51</v>
      </c>
      <c r="B76" s="96" t="s">
        <v>15</v>
      </c>
      <c r="C76" s="97">
        <f>SUM(C77:C81)</f>
        <v>180000</v>
      </c>
      <c r="D76" s="97">
        <f>SUM(D77:D81)</f>
        <v>180000</v>
      </c>
    </row>
    <row r="77" spans="1:4" ht="12.75">
      <c r="A77" s="38"/>
      <c r="B77" s="98" t="s">
        <v>38</v>
      </c>
      <c r="C77" s="89">
        <v>34600</v>
      </c>
      <c r="D77" s="89">
        <f>+F64+F52</f>
        <v>34600</v>
      </c>
    </row>
    <row r="78" spans="1:4" ht="12.75">
      <c r="A78" s="38"/>
      <c r="B78" s="98" t="s">
        <v>39</v>
      </c>
      <c r="C78" s="89">
        <v>52800</v>
      </c>
      <c r="D78" s="89">
        <f>+F65+F53</f>
        <v>52800</v>
      </c>
    </row>
    <row r="79" spans="1:4" ht="12.75">
      <c r="A79" s="38"/>
      <c r="B79" s="98" t="s">
        <v>40</v>
      </c>
      <c r="C79" s="89">
        <v>32500</v>
      </c>
      <c r="D79" s="89">
        <f>+F66+F54</f>
        <v>32500</v>
      </c>
    </row>
    <row r="80" spans="1:4" ht="12.75">
      <c r="A80" s="38"/>
      <c r="B80" s="98" t="s">
        <v>41</v>
      </c>
      <c r="C80" s="89">
        <v>24400</v>
      </c>
      <c r="D80" s="89">
        <f>+F67+F55</f>
        <v>24400</v>
      </c>
    </row>
    <row r="81" spans="1:4" ht="13.5" thickBot="1">
      <c r="A81" s="42"/>
      <c r="B81" s="99" t="s">
        <v>42</v>
      </c>
      <c r="C81" s="90">
        <v>35700</v>
      </c>
      <c r="D81" s="90">
        <f>+F68+F56</f>
        <v>35700</v>
      </c>
    </row>
    <row r="82" ht="3" customHeight="1"/>
    <row r="84" ht="13.5" thickBot="1">
      <c r="A84" s="32" t="s">
        <v>56</v>
      </c>
    </row>
    <row r="85" spans="1:6" ht="12.75">
      <c r="A85" s="178" t="s">
        <v>2</v>
      </c>
      <c r="B85" s="179"/>
      <c r="C85" s="176" t="s">
        <v>51</v>
      </c>
      <c r="D85" s="177"/>
      <c r="E85" s="164" t="s">
        <v>52</v>
      </c>
      <c r="F85" s="165"/>
    </row>
    <row r="86" spans="1:6" ht="28.5" customHeight="1" thickBot="1">
      <c r="A86" s="180"/>
      <c r="B86" s="181"/>
      <c r="C86" s="106" t="s">
        <v>54</v>
      </c>
      <c r="D86" s="104" t="s">
        <v>55</v>
      </c>
      <c r="E86" s="104" t="s">
        <v>54</v>
      </c>
      <c r="F86" s="105" t="s">
        <v>55</v>
      </c>
    </row>
    <row r="87" spans="1:6" ht="12.75">
      <c r="A87" s="170" t="s">
        <v>53</v>
      </c>
      <c r="B87" s="182"/>
      <c r="C87" s="107">
        <f>+E52</f>
        <v>2500</v>
      </c>
      <c r="D87" s="108"/>
      <c r="E87" s="108"/>
      <c r="F87" s="109">
        <f>+E64</f>
        <v>-2500</v>
      </c>
    </row>
    <row r="88" spans="1:6" ht="12.75">
      <c r="A88" s="172" t="s">
        <v>39</v>
      </c>
      <c r="B88" s="173"/>
      <c r="C88" s="110"/>
      <c r="D88" s="111">
        <f>+E53</f>
        <v>-16590</v>
      </c>
      <c r="E88" s="111">
        <f>+E65</f>
        <v>16590</v>
      </c>
      <c r="F88" s="112"/>
    </row>
    <row r="89" spans="1:6" ht="12.75">
      <c r="A89" s="172" t="s">
        <v>40</v>
      </c>
      <c r="B89" s="173"/>
      <c r="C89" s="110">
        <f>+E54</f>
        <v>12662.824</v>
      </c>
      <c r="D89" s="111"/>
      <c r="E89" s="111"/>
      <c r="F89" s="112">
        <f>+E66</f>
        <v>-12662.824</v>
      </c>
    </row>
    <row r="90" spans="1:6" ht="12.75">
      <c r="A90" s="172" t="s">
        <v>41</v>
      </c>
      <c r="B90" s="173"/>
      <c r="C90" s="110">
        <f>+E55</f>
        <v>0</v>
      </c>
      <c r="D90" s="111"/>
      <c r="E90" s="111"/>
      <c r="F90" s="112">
        <f>+E67</f>
        <v>0</v>
      </c>
    </row>
    <row r="91" spans="1:6" ht="13.5" thickBot="1">
      <c r="A91" s="174" t="s">
        <v>42</v>
      </c>
      <c r="B91" s="175"/>
      <c r="C91" s="113">
        <f>+E56</f>
        <v>1000</v>
      </c>
      <c r="D91" s="114"/>
      <c r="E91" s="114"/>
      <c r="F91" s="115">
        <f>+E68</f>
        <v>-1000</v>
      </c>
    </row>
    <row r="92" ht="9" customHeight="1" thickBot="1"/>
    <row r="93" spans="1:3" ht="12.75">
      <c r="A93" s="166" t="s">
        <v>2</v>
      </c>
      <c r="B93" s="167"/>
      <c r="C93" s="185" t="s">
        <v>58</v>
      </c>
    </row>
    <row r="94" spans="1:3" ht="27.75" customHeight="1" thickBot="1">
      <c r="A94" s="168"/>
      <c r="B94" s="169"/>
      <c r="C94" s="186"/>
    </row>
    <row r="95" spans="1:3" ht="12.75">
      <c r="A95" s="170" t="s">
        <v>53</v>
      </c>
      <c r="B95" s="171"/>
      <c r="C95" s="117">
        <v>223844</v>
      </c>
    </row>
    <row r="96" spans="1:3" ht="12.75">
      <c r="A96" s="172" t="s">
        <v>39</v>
      </c>
      <c r="B96" s="183"/>
      <c r="C96" s="118">
        <v>271505.27592478076</v>
      </c>
    </row>
    <row r="97" spans="1:3" ht="12.75">
      <c r="A97" s="172" t="s">
        <v>40</v>
      </c>
      <c r="B97" s="183"/>
      <c r="C97" s="118">
        <v>160400</v>
      </c>
    </row>
    <row r="98" spans="1:3" ht="12.75">
      <c r="A98" s="172" t="s">
        <v>41</v>
      </c>
      <c r="B98" s="183"/>
      <c r="C98" s="118">
        <v>218368.23799999998</v>
      </c>
    </row>
    <row r="99" spans="1:3" ht="13.5" thickBot="1">
      <c r="A99" s="174" t="s">
        <v>42</v>
      </c>
      <c r="B99" s="184"/>
      <c r="C99" s="119">
        <v>228550</v>
      </c>
    </row>
  </sheetData>
  <mergeCells count="39">
    <mergeCell ref="A97:B97"/>
    <mergeCell ref="A98:B98"/>
    <mergeCell ref="A99:B99"/>
    <mergeCell ref="C93:C94"/>
    <mergeCell ref="A96:B96"/>
    <mergeCell ref="E85:F85"/>
    <mergeCell ref="A93:B94"/>
    <mergeCell ref="A95:B95"/>
    <mergeCell ref="A89:B89"/>
    <mergeCell ref="A90:B90"/>
    <mergeCell ref="A91:B91"/>
    <mergeCell ref="C85:D85"/>
    <mergeCell ref="A85:B86"/>
    <mergeCell ref="A87:B87"/>
    <mergeCell ref="A88:B88"/>
    <mergeCell ref="E18:F18"/>
    <mergeCell ref="B27:D27"/>
    <mergeCell ref="E27:F27"/>
    <mergeCell ref="C73:C75"/>
    <mergeCell ref="D73:D75"/>
    <mergeCell ref="C48:D49"/>
    <mergeCell ref="C60:D61"/>
    <mergeCell ref="A35:A37"/>
    <mergeCell ref="B35:D35"/>
    <mergeCell ref="B36:C36"/>
    <mergeCell ref="D36:D37"/>
    <mergeCell ref="A11:A12"/>
    <mergeCell ref="A13:A14"/>
    <mergeCell ref="A15:B15"/>
    <mergeCell ref="A18:A19"/>
    <mergeCell ref="B18:D18"/>
    <mergeCell ref="E4:E5"/>
    <mergeCell ref="F4:F5"/>
    <mergeCell ref="A6:A7"/>
    <mergeCell ref="A9:A10"/>
    <mergeCell ref="A4:A5"/>
    <mergeCell ref="B4:B5"/>
    <mergeCell ref="C4:C5"/>
    <mergeCell ref="D4:D5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chrastova</cp:lastModifiedBy>
  <cp:lastPrinted>2006-09-04T13:22:33Z</cp:lastPrinted>
  <dcterms:created xsi:type="dcterms:W3CDTF">2005-04-13T08:38:58Z</dcterms:created>
  <dcterms:modified xsi:type="dcterms:W3CDTF">2006-09-04T13:22:35Z</dcterms:modified>
  <cp:category/>
  <cp:version/>
  <cp:contentType/>
  <cp:contentStatus/>
</cp:coreProperties>
</file>