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120" windowHeight="8835" activeTab="0"/>
  </bookViews>
  <sheets>
    <sheet name="RK-26-2006-22, př. 1" sheetId="1" r:id="rId1"/>
    <sheet name="RK-26-2006-22, př. 2" sheetId="2" r:id="rId2"/>
    <sheet name="RK-26-2006-22, př. 3" sheetId="3" r:id="rId3"/>
  </sheets>
  <definedNames>
    <definedName name="_xlnm.Print_Area" localSheetId="0">'RK-26-2006-22, př. 1'!$A$1:$F$124</definedName>
  </definedNames>
  <calcPr fullCalcOnLoad="1"/>
</workbook>
</file>

<file path=xl/sharedStrings.xml><?xml version="1.0" encoding="utf-8"?>
<sst xmlns="http://schemas.openxmlformats.org/spreadsheetml/2006/main" count="353" uniqueCount="194">
  <si>
    <t>Rozpočet</t>
  </si>
  <si>
    <t>schválený</t>
  </si>
  <si>
    <t>upravený</t>
  </si>
  <si>
    <t>Zvýšení příjmů kraje celkem</t>
  </si>
  <si>
    <t>Rozpočet      po úpravě</t>
  </si>
  <si>
    <t>Kapitola</t>
  </si>
  <si>
    <t>Příspěvek na provoz - účelový znak 00055</t>
  </si>
  <si>
    <t>Rozpočet         po změně</t>
  </si>
  <si>
    <t>Doprava</t>
  </si>
  <si>
    <t>SÚS Jihlava</t>
  </si>
  <si>
    <t>SÚS Pelhřimov</t>
  </si>
  <si>
    <t>SÚS Třebíč</t>
  </si>
  <si>
    <t>Kultura</t>
  </si>
  <si>
    <t>Sociální věci</t>
  </si>
  <si>
    <t>DÚSP Černovice</t>
  </si>
  <si>
    <t>Zdravotnictví</t>
  </si>
  <si>
    <t>Nemocnice Jihlava</t>
  </si>
  <si>
    <t>Nemocnice Třebíč</t>
  </si>
  <si>
    <t>ZZS kraje Vysočina</t>
  </si>
  <si>
    <t>Školství</t>
  </si>
  <si>
    <t>Organizace</t>
  </si>
  <si>
    <t>Částka</t>
  </si>
  <si>
    <t>Účel použití</t>
  </si>
  <si>
    <t>v tis. Kč</t>
  </si>
  <si>
    <t>Doprava celkem</t>
  </si>
  <si>
    <t xml:space="preserve">SÚS Havlíčkův Brod </t>
  </si>
  <si>
    <t>SÚS Žďár nad Sáz.</t>
  </si>
  <si>
    <t>Kultura celkem</t>
  </si>
  <si>
    <t>Sociální péče celkem</t>
  </si>
  <si>
    <t>Zdravotnictví celkem</t>
  </si>
  <si>
    <t>Školství celkem</t>
  </si>
  <si>
    <t>počet stran: 1</t>
  </si>
  <si>
    <t>/v tis. Kč/</t>
  </si>
  <si>
    <t>počet stran: 2</t>
  </si>
  <si>
    <t>ORJ</t>
  </si>
  <si>
    <t>Zvýšení běžných výdajů kraje celkem</t>
  </si>
  <si>
    <t>Zvýšení kapitálových výdajů kraje celkem</t>
  </si>
  <si>
    <t>Investiční dotace - účelový znak 00055</t>
  </si>
  <si>
    <t>Návrh                na změnu</t>
  </si>
  <si>
    <t>PO úhrnem</t>
  </si>
  <si>
    <t>x</t>
  </si>
  <si>
    <t>3=4-2</t>
  </si>
  <si>
    <t>Domov důchodců Humpolec</t>
  </si>
  <si>
    <t>Domov důchodců Velké Meziříčí</t>
  </si>
  <si>
    <t>příspěvěk na provoz - úhrada závazků z obch. styku po lhůtě splatnosti</t>
  </si>
  <si>
    <t>Návrh na změnu</t>
  </si>
  <si>
    <t>I. Návrh na úpravu příjmové části rozpočtu kraje</t>
  </si>
  <si>
    <t>2212 - Silnice</t>
  </si>
  <si>
    <t>Paragraf</t>
  </si>
  <si>
    <t>z toho: SÚS Havlíčkův Brod</t>
  </si>
  <si>
    <t xml:space="preserve">             SÚS Jihlava</t>
  </si>
  <si>
    <t xml:space="preserve">             SÚS Pelhřimov</t>
  </si>
  <si>
    <t xml:space="preserve">             SÚS Třebíč</t>
  </si>
  <si>
    <t xml:space="preserve">             SÚS Žďár nad Sáz.</t>
  </si>
  <si>
    <t>pol. 3113 - příjmy z prodeje dl. movitého majetku celkem</t>
  </si>
  <si>
    <t>pol. 2310 - příjmy z prodeje krátkodobého a drobného dl. majetku celkem</t>
  </si>
  <si>
    <t>3315 - Činnost muzeí a galerií</t>
  </si>
  <si>
    <t>Rozpočtová položka/organizace</t>
  </si>
  <si>
    <t>z toho: ÚSP Nové Syrovice</t>
  </si>
  <si>
    <t>z toho: DÚSP Černovice</t>
  </si>
  <si>
    <t>z toho: DD Humpolec</t>
  </si>
  <si>
    <t>3522 - Ostatní nemocnice</t>
  </si>
  <si>
    <t>3533 - Zdravotnická záchranná služba</t>
  </si>
  <si>
    <t>z toho: ZZS kraje Vysočina</t>
  </si>
  <si>
    <t>II. Návrh na úpravu výdajové části rozpočtu kraje</t>
  </si>
  <si>
    <t>(účelový znak 00055)</t>
  </si>
  <si>
    <t>Paragraf/organizace</t>
  </si>
  <si>
    <t>A. Příspěvek na provoz - rozpočtová položka 5331</t>
  </si>
  <si>
    <t xml:space="preserve">           SÚS Pelhřimov</t>
  </si>
  <si>
    <t>4311 - Sociální ústavy pro dospělé</t>
  </si>
  <si>
    <t>4313 - Soc.ústavy pro zdr.postiženou mládež</t>
  </si>
  <si>
    <t>4316 - Domovy důchodců</t>
  </si>
  <si>
    <t>B. Investiční dotace - rozpočtová položka 6351</t>
  </si>
  <si>
    <t xml:space="preserve">            SÚS Žďár nad Sázavou</t>
  </si>
  <si>
    <t>z toho: Nemocnice Třebíč</t>
  </si>
  <si>
    <t>4=2+3</t>
  </si>
  <si>
    <t>ÚSP Nové Syrovice</t>
  </si>
  <si>
    <t>příspěvěk na provoz - nákup materiálu</t>
  </si>
  <si>
    <t>příspěvěk na provoz - rehabilitační pomůcky pro obyvatele domova důchodců</t>
  </si>
  <si>
    <t>posílení příspěvku na provoz - opravy a údržba majetku</t>
  </si>
  <si>
    <t>Specifikace použití prostředků z prodeje majetku kraje</t>
  </si>
  <si>
    <t>SPŠ Jihlava, Legionářů 3</t>
  </si>
  <si>
    <t>VOŠ a SPŠ Žďár nad Sázavou</t>
  </si>
  <si>
    <t>příspěvek na provoz - opravy movitého majetku</t>
  </si>
  <si>
    <t xml:space="preserve">příspěvek na provoz - nákup výukového materiálu </t>
  </si>
  <si>
    <t>příspěvek na provoz - údržba, opravy movitého majetku</t>
  </si>
  <si>
    <t>příspěvek na provoz - úhrada nákladů hlavní činnosti</t>
  </si>
  <si>
    <t>3121 - Gymnázia</t>
  </si>
  <si>
    <t>3122 - Střední odborné školy</t>
  </si>
  <si>
    <t>3123 - Střední odborná učiliště a učiliště</t>
  </si>
  <si>
    <t>Návrh na úpravu rozpočtu kraje Vysočina na rok 2006</t>
  </si>
  <si>
    <t>z toho: Muzeum Vysočiny Havlíčkův Brod</t>
  </si>
  <si>
    <t>z toho: Nemocnice Havlíčkův Brod</t>
  </si>
  <si>
    <t xml:space="preserve">            Nemocnice Jihlava</t>
  </si>
  <si>
    <t xml:space="preserve">           Nemocnice Jihlava</t>
  </si>
  <si>
    <t xml:space="preserve">           DD Velké Meziříčí</t>
  </si>
  <si>
    <t xml:space="preserve">           DD Třebíč - Kubešova</t>
  </si>
  <si>
    <t xml:space="preserve">           Nemocnice Třebíč</t>
  </si>
  <si>
    <t xml:space="preserve">            Nemocnice Třebíč</t>
  </si>
  <si>
    <t>3529 - Ostatní ústavní péče</t>
  </si>
  <si>
    <t>z toho: Dětský domov Kamenice nad Lipou</t>
  </si>
  <si>
    <t xml:space="preserve">           ÚSP Lidmaň</t>
  </si>
  <si>
    <t>z toho: DD Velké Meziříčí</t>
  </si>
  <si>
    <t>4313 - Soc. ústavy pro zdravotně postiženou mládež</t>
  </si>
  <si>
    <t>Návrh na úpravu rozpočtu kraje na rok 2006</t>
  </si>
  <si>
    <t>z toho: SÚS Jihlava</t>
  </si>
  <si>
    <t xml:space="preserve">            SÚS Pelhřimov</t>
  </si>
  <si>
    <t xml:space="preserve">            SÚS Třebíč</t>
  </si>
  <si>
    <t>z toho: ÚSP Lidmaň</t>
  </si>
  <si>
    <t>4313 - Soc. ústavy pro zdrav.postiženou mládež</t>
  </si>
  <si>
    <t>investiční dotace - nákup kopírovacího stroje</t>
  </si>
  <si>
    <t>příspěvek na provoz - oprava povrchu průtahu silnice III/4073 v obci Svojkovice</t>
  </si>
  <si>
    <t xml:space="preserve">            114,61 tis. Kč posílení zdrojů invest.fondu - nákup serveru</t>
  </si>
  <si>
    <t>investiční dotace - sklápěcí korba pro nákladní automobil</t>
  </si>
  <si>
    <t>investiční dotace - k dokrytí nákladů nákupu inertního sypače vozovek</t>
  </si>
  <si>
    <t>Muzeum Vysočiny Havlíčkův Brod</t>
  </si>
  <si>
    <t>příspěvek na provoz</t>
  </si>
  <si>
    <t>příspěvek na provoz - nákup drobného dlouhodobého majetku</t>
  </si>
  <si>
    <t>Ústav sociální péče Lidmáň</t>
  </si>
  <si>
    <t>investiční dotace</t>
  </si>
  <si>
    <t>Domov pro seniory Třebíč, Koutkova - Kubešova</t>
  </si>
  <si>
    <t>posílení příspěvku na provoz - nákup nábytku</t>
  </si>
  <si>
    <t xml:space="preserve">           Domov pro seniory Třebíč,Koutkova-Kubešova</t>
  </si>
  <si>
    <t>Nemocnice Havlíčkův Brod</t>
  </si>
  <si>
    <t>investiční dotace - nákup služebního vozidla</t>
  </si>
  <si>
    <t>Dětský domov Kamenice nad Lipou</t>
  </si>
  <si>
    <t>příspěvek na provoz - oprava topení</t>
  </si>
  <si>
    <t>z toho: 111,59 tis.Kč - provoz: nákup materiálu na údržbu a opravu silnic II.a III.třídy</t>
  </si>
  <si>
    <t>Gymnázium, SOŠ a VOŠ  Ledeč nad Sázavou, Husovo nám. 1</t>
  </si>
  <si>
    <t xml:space="preserve">příspěvek na provoz - opravy strojů </t>
  </si>
  <si>
    <t>OU a Praktická škola, Mariánské nám. 72, Černovice</t>
  </si>
  <si>
    <t>SZŠ a VOŠ zdravotnická  Havlíčkův Brod, Masarykova 2033</t>
  </si>
  <si>
    <t>příspěvek na provoz - nákup DDHM</t>
  </si>
  <si>
    <t>příspěvek na provoz - oprava elktroinstalace</t>
  </si>
  <si>
    <t xml:space="preserve">Střední uměleckoprůmyslová škola Jihlava - Helenín, Hálkova 42 </t>
  </si>
  <si>
    <t>příspěvek na provoz - nákup software</t>
  </si>
  <si>
    <t>SPŠ Třebíč, Manželů Curieových 734</t>
  </si>
  <si>
    <t>VOŠ a SPŠ, Studentská 1, Žďár nad Sázavou</t>
  </si>
  <si>
    <t>příspěvek na provoz - nákup DDHM - 2,6 tis. Kč</t>
  </si>
  <si>
    <t>investiční dotace - 0,50 tis. Kč - nákup DHM</t>
  </si>
  <si>
    <t>Střední škola stavební Jihlava, Žižkova 20</t>
  </si>
  <si>
    <t>příspěvek na provoz - posílení provozu</t>
  </si>
  <si>
    <t>Hotelová škola Světlá a OA Velké Meziříčí, U Světlé 36</t>
  </si>
  <si>
    <t xml:space="preserve">příspěvek na provoz - vymalování tříd </t>
  </si>
  <si>
    <t>Střední škola stavební Třebíč, Kubišova 1214</t>
  </si>
  <si>
    <t>SOU zemědělské, Masarykova 410, Kamenice nad Lipou</t>
  </si>
  <si>
    <t>OA a Hotelová škola Havl. Brod, Bratříků 851</t>
  </si>
  <si>
    <t>OA a Státní jazyková škola s právem st. jazykové zk. Jihlava, nám. Svobody 1</t>
  </si>
  <si>
    <t>VOŠ a SŠ veterinární, zemědělská a zdravotnická Třebíč, Žižkova 505</t>
  </si>
  <si>
    <t>VOŠ, Střední zem. a tech. škola Bystřice/Pern., Dr. Veselého 343</t>
  </si>
  <si>
    <t>investiční dotace - nákup koně</t>
  </si>
  <si>
    <t>SOŠ a SOU Třešť, K Valše</t>
  </si>
  <si>
    <t>příspěvek na provoz - nákup materiálu pro obor zahradní</t>
  </si>
  <si>
    <t>SŠ řemesel a služeb Mor. Budějovice, Tovačovského sady 79</t>
  </si>
  <si>
    <t>investiční dotace - 200,00 tis. Kč, nákup soustruhu a tabulových nůžek</t>
  </si>
  <si>
    <t>příspěvek na provoz - nákup učebních pomůcek - 201,87 tis. Kč</t>
  </si>
  <si>
    <t>SŠ technická Žďár nad Sázavou, Strojírenská 6</t>
  </si>
  <si>
    <t>Střední škola obchodu a služeb, K. Světlé 2, Jihlava</t>
  </si>
  <si>
    <t>příspěvek na provoz - nákup vybavení učebny</t>
  </si>
  <si>
    <t>SOŠ automobilní Jihlava, Školní 1a</t>
  </si>
  <si>
    <t>příspěvek na provoz - úhrada zvýšených nákladů na energie, zařízení učebny</t>
  </si>
  <si>
    <t>Střední škola řemesel a služeb Velké Meziříčí, Hornoměstská 35</t>
  </si>
  <si>
    <t>SOŠ technická, SOU a U, Polenská 2, Jihlava</t>
  </si>
  <si>
    <t>příspěvek na provoz - oprava fasády</t>
  </si>
  <si>
    <t>SOŠ Nové Město na Moravě, Na Bělisku 295</t>
  </si>
  <si>
    <t>příspěvek na provoz - materiál do dílny</t>
  </si>
  <si>
    <t>SŠ řemesel, Demlova 890, Třebíč</t>
  </si>
  <si>
    <t>příspěvek na provoz - úhrada zvýšených nákladů na energie</t>
  </si>
  <si>
    <t>Česká zemědělská akademie v Humpolci, střední škola, Školní 764</t>
  </si>
  <si>
    <t>posílení zdrojů investičního fondu - dofinancování nákupu nákl. auta</t>
  </si>
  <si>
    <t>Domov mládeže a Školní jídelna Jihlava, Žižkova 58/1347</t>
  </si>
  <si>
    <t>Domov mládeže a Školní jídelna Pelhřimov, Friedova 1464</t>
  </si>
  <si>
    <t>Školní statek Humpolec, Dusilov 384</t>
  </si>
  <si>
    <t>investiční dotace - pořízení dlouhodobého majetku</t>
  </si>
  <si>
    <t>Česká zemědělská akadamie v Humpolci</t>
  </si>
  <si>
    <t>VOŠ, střední zem. a technická škola Bystřice/Pernštejnem</t>
  </si>
  <si>
    <t>SOU řemesel a služeb Moravské Budějovice</t>
  </si>
  <si>
    <t>Gymnazium, SOŠ a VOŠ Ledeč nad Sázavou</t>
  </si>
  <si>
    <t>OA a Státní jazyková škola s právem st. zk. Jihlava, nám. Svobody 1</t>
  </si>
  <si>
    <t xml:space="preserve">Střední uměleckoprůmyslová škola Jihlava - Helenín </t>
  </si>
  <si>
    <t>SZŠ a VOŠ zdravotnická  Havlíčkův Brod</t>
  </si>
  <si>
    <t>Hotelová škola Světlá a OA Velké Meziříčí, U Světlé</t>
  </si>
  <si>
    <t>OA a Státní jazyková škola s právem st. zk. Jihlava</t>
  </si>
  <si>
    <t>VOŠ a SŠ veterinární, zemědělská a zdrav. Třebíč</t>
  </si>
  <si>
    <t>OU a Praktiská škola Černovice</t>
  </si>
  <si>
    <t>3145 - Ubytovací zařízení stř.škol a učilišť</t>
  </si>
  <si>
    <t>Česká zemědělská akademie v Humpolci, střední škola</t>
  </si>
  <si>
    <t>3147 - Školní hospodářství, školní statky</t>
  </si>
  <si>
    <t>3522 Ostatní nemocnice</t>
  </si>
  <si>
    <t>3125 - Speciální střední odborná učiliště a učiliště</t>
  </si>
  <si>
    <t>3145 - Ubytovací zařízení stř. škol a učilišť</t>
  </si>
  <si>
    <t>RK-26-2006-22, př. 3</t>
  </si>
  <si>
    <t>RK-26-2006-22, př. 2</t>
  </si>
  <si>
    <t>RK-26-2006-22,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</si>
</sst>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55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2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/>
    </xf>
    <xf numFmtId="165" fontId="0" fillId="0" borderId="0" xfId="0" applyNumberFormat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2" borderId="1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2" borderId="23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3" fillId="2" borderId="2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40" xfId="0" applyFont="1" applyBorder="1" applyAlignment="1">
      <alignment horizontal="right"/>
    </xf>
    <xf numFmtId="0" fontId="1" fillId="2" borderId="41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35" xfId="0" applyFont="1" applyBorder="1" applyAlignment="1">
      <alignment/>
    </xf>
    <xf numFmtId="0" fontId="1" fillId="3" borderId="23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4" fontId="4" fillId="0" borderId="23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2" borderId="38" xfId="0" applyFont="1" applyFill="1" applyBorder="1" applyAlignment="1">
      <alignment horizontal="center"/>
    </xf>
    <xf numFmtId="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0" fillId="0" borderId="23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7" fillId="2" borderId="8" xfId="0" applyNumberFormat="1" applyFont="1" applyFill="1" applyBorder="1" applyAlignment="1">
      <alignment horizontal="right" vertical="center" wrapText="1"/>
    </xf>
    <xf numFmtId="4" fontId="1" fillId="0" borderId="42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7" fillId="2" borderId="42" xfId="0" applyNumberFormat="1" applyFont="1" applyFill="1" applyBorder="1" applyAlignment="1">
      <alignment horizontal="right" vertical="center" wrapText="1"/>
    </xf>
    <xf numFmtId="4" fontId="7" fillId="2" borderId="35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7" fillId="2" borderId="3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7" fillId="2" borderId="42" xfId="0" applyNumberFormat="1" applyFont="1" applyFill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7" fillId="3" borderId="35" xfId="0" applyNumberFormat="1" applyFont="1" applyFill="1" applyBorder="1" applyAlignment="1">
      <alignment/>
    </xf>
    <xf numFmtId="4" fontId="7" fillId="2" borderId="46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1" fillId="0" borderId="47" xfId="0" applyNumberFormat="1" applyFont="1" applyBorder="1" applyAlignment="1">
      <alignment horizontal="right" vertical="center" wrapText="1"/>
    </xf>
    <xf numFmtId="4" fontId="1" fillId="0" borderId="48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 applyAlignment="1">
      <alignment horizontal="right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4" fontId="0" fillId="0" borderId="49" xfId="0" applyNumberFormat="1" applyFont="1" applyBorder="1" applyAlignment="1">
      <alignment horizontal="right" vertical="center" wrapText="1"/>
    </xf>
    <xf numFmtId="4" fontId="0" fillId="0" borderId="50" xfId="0" applyNumberFormat="1" applyFont="1" applyBorder="1" applyAlignment="1">
      <alignment horizontal="right" vertical="center" wrapText="1"/>
    </xf>
    <xf numFmtId="4" fontId="11" fillId="0" borderId="41" xfId="0" applyNumberFormat="1" applyFont="1" applyBorder="1" applyAlignment="1">
      <alignment horizontal="right" vertical="center" wrapText="1"/>
    </xf>
    <xf numFmtId="4" fontId="7" fillId="2" borderId="44" xfId="0" applyNumberFormat="1" applyFont="1" applyFill="1" applyBorder="1" applyAlignment="1">
      <alignment horizontal="right" vertical="center" wrapText="1"/>
    </xf>
    <xf numFmtId="4" fontId="7" fillId="2" borderId="51" xfId="0" applyNumberFormat="1" applyFont="1" applyFill="1" applyBorder="1" applyAlignment="1">
      <alignment horizontal="right" vertical="center" wrapText="1"/>
    </xf>
    <xf numFmtId="4" fontId="11" fillId="0" borderId="47" xfId="0" applyNumberFormat="1" applyFont="1" applyBorder="1" applyAlignment="1">
      <alignment horizontal="right" vertical="center" wrapText="1"/>
    </xf>
    <xf numFmtId="4" fontId="11" fillId="0" borderId="48" xfId="0" applyNumberFormat="1" applyFont="1" applyBorder="1" applyAlignment="1">
      <alignment horizontal="right" vertical="center" wrapText="1"/>
    </xf>
    <xf numFmtId="4" fontId="7" fillId="2" borderId="41" xfId="0" applyNumberFormat="1" applyFont="1" applyFill="1" applyBorder="1" applyAlignment="1">
      <alignment horizontal="right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0" fillId="0" borderId="46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7" fillId="2" borderId="30" xfId="0" applyNumberFormat="1" applyFont="1" applyFill="1" applyBorder="1" applyAlignment="1">
      <alignment horizontal="right" vertical="center" wrapText="1"/>
    </xf>
    <xf numFmtId="4" fontId="0" fillId="0" borderId="39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7" fillId="2" borderId="52" xfId="0" applyNumberFormat="1" applyFont="1" applyFill="1" applyBorder="1" applyAlignment="1">
      <alignment/>
    </xf>
    <xf numFmtId="4" fontId="7" fillId="2" borderId="30" xfId="0" applyNumberFormat="1" applyFont="1" applyFill="1" applyBorder="1" applyAlignment="1">
      <alignment/>
    </xf>
    <xf numFmtId="4" fontId="7" fillId="0" borderId="52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7" fillId="2" borderId="47" xfId="0" applyNumberFormat="1" applyFont="1" applyFill="1" applyBorder="1" applyAlignment="1">
      <alignment horizontal="right"/>
    </xf>
    <xf numFmtId="4" fontId="7" fillId="2" borderId="53" xfId="0" applyNumberFormat="1" applyFont="1" applyFill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0" fillId="0" borderId="52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7" fillId="3" borderId="52" xfId="0" applyNumberFormat="1" applyFont="1" applyFill="1" applyBorder="1" applyAlignment="1">
      <alignment/>
    </xf>
    <xf numFmtId="4" fontId="7" fillId="3" borderId="30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 horizontal="right" vertical="center" wrapText="1"/>
    </xf>
    <xf numFmtId="4" fontId="1" fillId="0" borderId="52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9" xfId="0" applyNumberFormat="1" applyFont="1" applyBorder="1" applyAlignment="1">
      <alignment horizontal="righ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4" fontId="10" fillId="2" borderId="54" xfId="0" applyNumberFormat="1" applyFont="1" applyFill="1" applyBorder="1" applyAlignment="1">
      <alignment horizontal="right"/>
    </xf>
    <xf numFmtId="4" fontId="10" fillId="2" borderId="55" xfId="0" applyNumberFormat="1" applyFont="1" applyFill="1" applyBorder="1" applyAlignment="1">
      <alignment horizontal="right"/>
    </xf>
    <xf numFmtId="4" fontId="10" fillId="2" borderId="23" xfId="0" applyNumberFormat="1" applyFont="1" applyFill="1" applyBorder="1" applyAlignment="1">
      <alignment horizontal="right"/>
    </xf>
    <xf numFmtId="4" fontId="10" fillId="2" borderId="29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10" fillId="2" borderId="28" xfId="0" applyNumberFormat="1" applyFont="1" applyFill="1" applyBorder="1" applyAlignment="1">
      <alignment/>
    </xf>
    <xf numFmtId="4" fontId="10" fillId="2" borderId="2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54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10" fillId="2" borderId="9" xfId="0" applyNumberFormat="1" applyFont="1" applyFill="1" applyBorder="1" applyAlignment="1">
      <alignment horizontal="right"/>
    </xf>
    <xf numFmtId="4" fontId="10" fillId="2" borderId="33" xfId="0" applyNumberFormat="1" applyFont="1" applyFill="1" applyBorder="1" applyAlignment="1">
      <alignment horizontal="right"/>
    </xf>
    <xf numFmtId="4" fontId="10" fillId="2" borderId="8" xfId="0" applyNumberFormat="1" applyFont="1" applyFill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/>
    </xf>
    <xf numFmtId="4" fontId="10" fillId="0" borderId="58" xfId="0" applyNumberFormat="1" applyFont="1" applyBorder="1" applyAlignment="1">
      <alignment horizontal="right"/>
    </xf>
    <xf numFmtId="4" fontId="12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10" fillId="0" borderId="59" xfId="0" applyNumberFormat="1" applyFont="1" applyBorder="1" applyAlignment="1">
      <alignment horizontal="right"/>
    </xf>
    <xf numFmtId="4" fontId="10" fillId="0" borderId="53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/>
    </xf>
    <xf numFmtId="4" fontId="10" fillId="2" borderId="59" xfId="0" applyNumberFormat="1" applyFont="1" applyFill="1" applyBorder="1" applyAlignment="1">
      <alignment horizontal="right"/>
    </xf>
    <xf numFmtId="4" fontId="10" fillId="2" borderId="53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/>
    </xf>
    <xf numFmtId="4" fontId="10" fillId="2" borderId="58" xfId="0" applyNumberFormat="1" applyFont="1" applyFill="1" applyBorder="1" applyAlignment="1">
      <alignment/>
    </xf>
    <xf numFmtId="4" fontId="10" fillId="0" borderId="59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4" fontId="10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/>
    </xf>
    <xf numFmtId="4" fontId="9" fillId="0" borderId="58" xfId="0" applyNumberFormat="1" applyFont="1" applyBorder="1" applyAlignment="1">
      <alignment/>
    </xf>
    <xf numFmtId="4" fontId="10" fillId="2" borderId="21" xfId="0" applyNumberFormat="1" applyFont="1" applyFill="1" applyBorder="1" applyAlignment="1">
      <alignment horizontal="right"/>
    </xf>
    <xf numFmtId="4" fontId="10" fillId="2" borderId="60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0" fillId="2" borderId="27" xfId="0" applyNumberFormat="1" applyFont="1" applyFill="1" applyBorder="1" applyAlignment="1">
      <alignment/>
    </xf>
    <xf numFmtId="4" fontId="10" fillId="2" borderId="33" xfId="0" applyNumberFormat="1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4" fontId="9" fillId="0" borderId="35" xfId="0" applyNumberFormat="1" applyFont="1" applyBorder="1" applyAlignment="1">
      <alignment/>
    </xf>
    <xf numFmtId="4" fontId="10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10" fillId="2" borderId="22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top"/>
    </xf>
    <xf numFmtId="4" fontId="4" fillId="0" borderId="5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4" fillId="0" borderId="61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62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 vertical="center"/>
    </xf>
    <xf numFmtId="4" fontId="4" fillId="0" borderId="57" xfId="0" applyNumberFormat="1" applyFont="1" applyBorder="1" applyAlignment="1">
      <alignment/>
    </xf>
    <xf numFmtId="4" fontId="8" fillId="2" borderId="14" xfId="0" applyNumberFormat="1" applyFont="1" applyFill="1" applyBorder="1" applyAlignment="1">
      <alignment/>
    </xf>
    <xf numFmtId="4" fontId="4" fillId="0" borderId="62" xfId="0" applyNumberFormat="1" applyFont="1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4" fontId="4" fillId="0" borderId="61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wrapText="1"/>
    </xf>
    <xf numFmtId="4" fontId="6" fillId="0" borderId="0" xfId="0" applyNumberFormat="1" applyFont="1" applyAlignment="1">
      <alignment/>
    </xf>
    <xf numFmtId="4" fontId="7" fillId="2" borderId="47" xfId="0" applyNumberFormat="1" applyFont="1" applyFill="1" applyBorder="1" applyAlignment="1">
      <alignment horizontal="right" vertical="center" wrapText="1"/>
    </xf>
    <xf numFmtId="4" fontId="7" fillId="2" borderId="48" xfId="0" applyNumberFormat="1" applyFont="1" applyFill="1" applyBorder="1" applyAlignment="1">
      <alignment horizontal="right" vertical="center" wrapText="1"/>
    </xf>
    <xf numFmtId="4" fontId="4" fillId="0" borderId="52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2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4" fillId="0" borderId="39" xfId="0" applyFont="1" applyBorder="1" applyAlignment="1">
      <alignment horizontal="left"/>
    </xf>
    <xf numFmtId="4" fontId="4" fillId="0" borderId="3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" fontId="0" fillId="0" borderId="49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63" xfId="0" applyNumberFormat="1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7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4" fontId="14" fillId="0" borderId="18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7" fillId="2" borderId="35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right"/>
    </xf>
    <xf numFmtId="0" fontId="4" fillId="0" borderId="58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35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9" xfId="0" applyFont="1" applyFill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15" fillId="0" borderId="39" xfId="0" applyFont="1" applyBorder="1" applyAlignment="1">
      <alignment/>
    </xf>
    <xf numFmtId="0" fontId="15" fillId="0" borderId="46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4" fontId="7" fillId="0" borderId="43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16" fillId="2" borderId="41" xfId="0" applyFont="1" applyFill="1" applyBorder="1" applyAlignment="1">
      <alignment horizontal="left"/>
    </xf>
    <xf numFmtId="4" fontId="10" fillId="2" borderId="36" xfId="0" applyNumberFormat="1" applyFont="1" applyFill="1" applyBorder="1" applyAlignment="1">
      <alignment horizontal="right" vertical="center"/>
    </xf>
    <xf numFmtId="4" fontId="10" fillId="2" borderId="24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4" fontId="7" fillId="2" borderId="36" xfId="0" applyNumberFormat="1" applyFont="1" applyFill="1" applyBorder="1" applyAlignment="1">
      <alignment horizontal="right" vertical="center"/>
    </xf>
    <xf numFmtId="4" fontId="7" fillId="2" borderId="24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2" borderId="55" xfId="0" applyNumberFormat="1" applyFont="1" applyFill="1" applyBorder="1" applyAlignment="1">
      <alignment horizontal="right" vertical="center"/>
    </xf>
    <xf numFmtId="4" fontId="7" fillId="2" borderId="64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center"/>
    </xf>
    <xf numFmtId="4" fontId="10" fillId="2" borderId="19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4" fontId="10" fillId="2" borderId="55" xfId="0" applyNumberFormat="1" applyFont="1" applyFill="1" applyBorder="1" applyAlignment="1">
      <alignment horizontal="right" vertical="center"/>
    </xf>
    <xf numFmtId="4" fontId="10" fillId="2" borderId="64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3.75390625" style="103" customWidth="1"/>
    <col min="2" max="2" width="50.125" style="103" customWidth="1"/>
    <col min="3" max="6" width="10.75390625" style="103" customWidth="1"/>
    <col min="7" max="7" width="9.125" style="103" customWidth="1"/>
    <col min="8" max="8" width="11.125" style="103" customWidth="1"/>
    <col min="9" max="9" width="9.125" style="103" customWidth="1"/>
    <col min="10" max="10" width="11.75390625" style="103" customWidth="1"/>
    <col min="11" max="16384" width="9.125" style="103" customWidth="1"/>
  </cols>
  <sheetData>
    <row r="1" spans="5:8" ht="12.75">
      <c r="E1" s="9"/>
      <c r="F1" s="9" t="s">
        <v>193</v>
      </c>
      <c r="H1" s="1"/>
    </row>
    <row r="2" spans="5:8" ht="12.75">
      <c r="E2" s="9"/>
      <c r="F2" s="9" t="s">
        <v>33</v>
      </c>
      <c r="H2" s="1"/>
    </row>
    <row r="3" spans="1:6" s="1" customFormat="1" ht="15.75">
      <c r="A3" s="370" t="s">
        <v>90</v>
      </c>
      <c r="B3" s="370"/>
      <c r="C3" s="370"/>
      <c r="D3" s="370"/>
      <c r="E3" s="370"/>
      <c r="F3" s="370"/>
    </row>
    <row r="5" spans="1:6" ht="15.75">
      <c r="A5" s="59" t="s">
        <v>46</v>
      </c>
      <c r="B5" s="56"/>
      <c r="C5" s="57"/>
      <c r="D5" s="57"/>
      <c r="E5" s="57"/>
      <c r="F5" s="57"/>
    </row>
    <row r="6" spans="1:6" ht="13.5" thickBot="1">
      <c r="A6" s="104"/>
      <c r="B6" s="104"/>
      <c r="C6" s="104"/>
      <c r="D6" s="104"/>
      <c r="E6" s="104"/>
      <c r="F6" s="129" t="s">
        <v>32</v>
      </c>
    </row>
    <row r="7" spans="1:6" ht="12.75">
      <c r="A7" s="371" t="s">
        <v>48</v>
      </c>
      <c r="B7" s="58" t="s">
        <v>57</v>
      </c>
      <c r="C7" s="368" t="s">
        <v>0</v>
      </c>
      <c r="D7" s="369"/>
      <c r="E7" s="375" t="s">
        <v>45</v>
      </c>
      <c r="F7" s="375" t="s">
        <v>4</v>
      </c>
    </row>
    <row r="8" spans="1:6" ht="13.5" thickBot="1">
      <c r="A8" s="372"/>
      <c r="B8" s="55" t="s">
        <v>65</v>
      </c>
      <c r="C8" s="12" t="s">
        <v>1</v>
      </c>
      <c r="D8" s="13" t="s">
        <v>2</v>
      </c>
      <c r="E8" s="376"/>
      <c r="F8" s="376"/>
    </row>
    <row r="9" spans="1:6" s="8" customFormat="1" ht="9" customHeight="1" thickBot="1">
      <c r="A9" s="140"/>
      <c r="B9" s="140"/>
      <c r="C9" s="141">
        <v>1</v>
      </c>
      <c r="D9" s="142">
        <v>2</v>
      </c>
      <c r="E9" s="143" t="s">
        <v>41</v>
      </c>
      <c r="F9" s="63">
        <v>4</v>
      </c>
    </row>
    <row r="10" spans="1:6" ht="12.75">
      <c r="A10" s="105" t="s">
        <v>47</v>
      </c>
      <c r="B10" s="118" t="s">
        <v>40</v>
      </c>
      <c r="C10" s="162">
        <f>SUM(C17+C11)</f>
        <v>0</v>
      </c>
      <c r="D10" s="163">
        <f>SUM(D17+D11)</f>
        <v>0</v>
      </c>
      <c r="E10" s="144">
        <f>SUM(E17+E11)</f>
        <v>912.52</v>
      </c>
      <c r="F10" s="148">
        <f>SUM(E10+D10)</f>
        <v>912.52</v>
      </c>
    </row>
    <row r="11" spans="1:6" ht="25.5">
      <c r="A11" s="107"/>
      <c r="B11" s="106" t="s">
        <v>55</v>
      </c>
      <c r="C11" s="164">
        <f>SUM(C12:C16)</f>
        <v>0</v>
      </c>
      <c r="D11" s="165">
        <f>SUM(D12:D16)</f>
        <v>0</v>
      </c>
      <c r="E11" s="145">
        <f>SUM(E12:E16)</f>
        <v>519.05</v>
      </c>
      <c r="F11" s="166">
        <f>SUM(E11+D11)</f>
        <v>519.05</v>
      </c>
    </row>
    <row r="12" spans="1:6" ht="12.75">
      <c r="A12" s="107"/>
      <c r="B12" s="108" t="s">
        <v>49</v>
      </c>
      <c r="C12" s="167">
        <v>0</v>
      </c>
      <c r="D12" s="168">
        <v>0</v>
      </c>
      <c r="E12" s="146">
        <v>9.37</v>
      </c>
      <c r="F12" s="169">
        <f aca="true" t="shared" si="0" ref="F12:F21">SUM(E12+D12)</f>
        <v>9.37</v>
      </c>
    </row>
    <row r="13" spans="1:6" ht="12.75">
      <c r="A13" s="107"/>
      <c r="B13" s="109" t="s">
        <v>50</v>
      </c>
      <c r="C13" s="167">
        <v>0</v>
      </c>
      <c r="D13" s="168">
        <v>0</v>
      </c>
      <c r="E13" s="146">
        <v>283.2</v>
      </c>
      <c r="F13" s="169">
        <f t="shared" si="0"/>
        <v>283.2</v>
      </c>
    </row>
    <row r="14" spans="1:6" ht="12.75">
      <c r="A14" s="107"/>
      <c r="B14" s="109" t="s">
        <v>51</v>
      </c>
      <c r="C14" s="167">
        <v>0</v>
      </c>
      <c r="D14" s="168">
        <v>0</v>
      </c>
      <c r="E14" s="146">
        <v>111.59</v>
      </c>
      <c r="F14" s="169">
        <f t="shared" si="0"/>
        <v>111.59</v>
      </c>
    </row>
    <row r="15" spans="1:6" ht="12.75">
      <c r="A15" s="107"/>
      <c r="B15" s="109" t="s">
        <v>52</v>
      </c>
      <c r="C15" s="167">
        <v>0</v>
      </c>
      <c r="D15" s="168">
        <v>0</v>
      </c>
      <c r="E15" s="146">
        <v>66.58</v>
      </c>
      <c r="F15" s="169">
        <f t="shared" si="0"/>
        <v>66.58</v>
      </c>
    </row>
    <row r="16" spans="1:8" ht="12.75">
      <c r="A16" s="107"/>
      <c r="B16" s="109" t="s">
        <v>53</v>
      </c>
      <c r="C16" s="167">
        <v>0</v>
      </c>
      <c r="D16" s="168">
        <v>0</v>
      </c>
      <c r="E16" s="146">
        <v>48.31</v>
      </c>
      <c r="F16" s="169">
        <f t="shared" si="0"/>
        <v>48.31</v>
      </c>
      <c r="H16" s="114"/>
    </row>
    <row r="17" spans="1:8" ht="25.5">
      <c r="A17" s="107"/>
      <c r="B17" s="106" t="s">
        <v>54</v>
      </c>
      <c r="C17" s="164">
        <f>SUM(C18:C21)</f>
        <v>0</v>
      </c>
      <c r="D17" s="165">
        <f>SUM(D18:D21)</f>
        <v>0</v>
      </c>
      <c r="E17" s="145">
        <f>SUM(E18:E21)</f>
        <v>393.46999999999997</v>
      </c>
      <c r="F17" s="204">
        <f t="shared" si="0"/>
        <v>393.46999999999997</v>
      </c>
      <c r="H17" s="114"/>
    </row>
    <row r="18" spans="1:6" ht="12.75">
      <c r="A18" s="107"/>
      <c r="B18" s="108" t="s">
        <v>49</v>
      </c>
      <c r="C18" s="167">
        <v>0</v>
      </c>
      <c r="D18" s="168">
        <v>0</v>
      </c>
      <c r="E18" s="146">
        <v>73.75</v>
      </c>
      <c r="F18" s="169">
        <f t="shared" si="0"/>
        <v>73.75</v>
      </c>
    </row>
    <row r="19" spans="1:6" ht="12.75">
      <c r="A19" s="139"/>
      <c r="B19" s="109" t="s">
        <v>50</v>
      </c>
      <c r="C19" s="167">
        <v>0</v>
      </c>
      <c r="D19" s="168">
        <v>0</v>
      </c>
      <c r="E19" s="146">
        <v>58.41</v>
      </c>
      <c r="F19" s="169">
        <f t="shared" si="0"/>
        <v>58.41</v>
      </c>
    </row>
    <row r="20" spans="1:6" ht="12.75">
      <c r="A20" s="107"/>
      <c r="B20" s="109" t="s">
        <v>51</v>
      </c>
      <c r="C20" s="167">
        <v>0</v>
      </c>
      <c r="D20" s="168">
        <v>0</v>
      </c>
      <c r="E20" s="146">
        <v>114.61</v>
      </c>
      <c r="F20" s="169">
        <f t="shared" si="0"/>
        <v>114.61</v>
      </c>
    </row>
    <row r="21" spans="1:6" ht="12.75" customHeight="1">
      <c r="A21" s="107"/>
      <c r="B21" s="109" t="s">
        <v>53</v>
      </c>
      <c r="C21" s="167">
        <v>0</v>
      </c>
      <c r="D21" s="168">
        <v>0</v>
      </c>
      <c r="E21" s="146">
        <v>146.7</v>
      </c>
      <c r="F21" s="169">
        <f t="shared" si="0"/>
        <v>146.7</v>
      </c>
    </row>
    <row r="22" spans="1:6" ht="7.5" customHeight="1" thickBot="1">
      <c r="A22" s="107"/>
      <c r="B22" s="107"/>
      <c r="C22" s="171"/>
      <c r="D22" s="172"/>
      <c r="E22" s="147"/>
      <c r="F22" s="173"/>
    </row>
    <row r="23" spans="1:6" s="1" customFormat="1" ht="12.75">
      <c r="A23" s="105" t="s">
        <v>56</v>
      </c>
      <c r="B23" s="128" t="s">
        <v>40</v>
      </c>
      <c r="C23" s="174">
        <f aca="true" t="shared" si="1" ref="C23:F24">SUM(C24)</f>
        <v>0</v>
      </c>
      <c r="D23" s="175">
        <f t="shared" si="1"/>
        <v>0</v>
      </c>
      <c r="E23" s="144">
        <f t="shared" si="1"/>
        <v>10</v>
      </c>
      <c r="F23" s="144">
        <f t="shared" si="1"/>
        <v>10</v>
      </c>
    </row>
    <row r="24" spans="1:6" ht="25.5">
      <c r="A24" s="107"/>
      <c r="B24" s="106" t="s">
        <v>54</v>
      </c>
      <c r="C24" s="167">
        <f t="shared" si="1"/>
        <v>0</v>
      </c>
      <c r="D24" s="168">
        <f t="shared" si="1"/>
        <v>0</v>
      </c>
      <c r="E24" s="146">
        <f t="shared" si="1"/>
        <v>10</v>
      </c>
      <c r="F24" s="173">
        <f t="shared" si="1"/>
        <v>10</v>
      </c>
    </row>
    <row r="25" spans="1:6" ht="12.75">
      <c r="A25" s="107"/>
      <c r="B25" s="109" t="s">
        <v>91</v>
      </c>
      <c r="C25" s="167">
        <v>0</v>
      </c>
      <c r="D25" s="168">
        <v>0</v>
      </c>
      <c r="E25" s="146">
        <v>10</v>
      </c>
      <c r="F25" s="173">
        <f>SUM(D25:E25)</f>
        <v>10</v>
      </c>
    </row>
    <row r="26" spans="1:6" ht="7.5" customHeight="1">
      <c r="A26" s="109"/>
      <c r="B26" s="109"/>
      <c r="C26" s="176"/>
      <c r="D26" s="177"/>
      <c r="E26" s="146"/>
      <c r="F26" s="173"/>
    </row>
    <row r="27" spans="1:6" ht="12.75" customHeight="1">
      <c r="A27" s="105" t="s">
        <v>69</v>
      </c>
      <c r="B27" s="119" t="s">
        <v>40</v>
      </c>
      <c r="C27" s="162">
        <f aca="true" t="shared" si="2" ref="C27:E28">SUM(C28)</f>
        <v>0</v>
      </c>
      <c r="D27" s="163">
        <f t="shared" si="2"/>
        <v>0</v>
      </c>
      <c r="E27" s="148">
        <f>SUM(E28)</f>
        <v>0.73</v>
      </c>
      <c r="F27" s="178">
        <f>SUM(D27:E27)</f>
        <v>0.73</v>
      </c>
    </row>
    <row r="28" spans="1:6" ht="25.5">
      <c r="A28" s="107"/>
      <c r="B28" s="106" t="s">
        <v>55</v>
      </c>
      <c r="C28" s="182">
        <f t="shared" si="2"/>
        <v>0</v>
      </c>
      <c r="D28" s="183">
        <f t="shared" si="2"/>
        <v>0</v>
      </c>
      <c r="E28" s="146">
        <f t="shared" si="2"/>
        <v>0.73</v>
      </c>
      <c r="F28" s="173">
        <f>SUM(D28:E28)</f>
        <v>0.73</v>
      </c>
    </row>
    <row r="29" spans="1:6" ht="12.75">
      <c r="A29" s="107"/>
      <c r="B29" s="109" t="s">
        <v>58</v>
      </c>
      <c r="C29" s="167">
        <v>0</v>
      </c>
      <c r="D29" s="168">
        <v>0</v>
      </c>
      <c r="E29" s="146">
        <v>0.73</v>
      </c>
      <c r="F29" s="173">
        <f>SUM(D29:E29)</f>
        <v>0.73</v>
      </c>
    </row>
    <row r="30" spans="1:6" ht="7.5" customHeight="1">
      <c r="A30" s="107"/>
      <c r="B30" s="109"/>
      <c r="C30" s="167"/>
      <c r="D30" s="168"/>
      <c r="E30" s="146"/>
      <c r="F30" s="173"/>
    </row>
    <row r="31" spans="1:6" ht="12.75" customHeight="1">
      <c r="A31" s="210" t="s">
        <v>103</v>
      </c>
      <c r="B31" s="110" t="s">
        <v>40</v>
      </c>
      <c r="C31" s="162">
        <f>SUM(C32+C34)</f>
        <v>0</v>
      </c>
      <c r="D31" s="163">
        <f>SUM(D32+D34)</f>
        <v>0</v>
      </c>
      <c r="E31" s="148">
        <f>SUM(E32+E34)</f>
        <v>6.62</v>
      </c>
      <c r="F31" s="178">
        <f aca="true" t="shared" si="3" ref="F31:F36">SUM(D31:E31)</f>
        <v>6.62</v>
      </c>
    </row>
    <row r="32" spans="1:6" ht="25.5">
      <c r="A32" s="107"/>
      <c r="B32" s="106" t="s">
        <v>55</v>
      </c>
      <c r="C32" s="179">
        <f>SUM(C35)</f>
        <v>0</v>
      </c>
      <c r="D32" s="180">
        <f>SUM(D35)</f>
        <v>0</v>
      </c>
      <c r="E32" s="145">
        <f>SUM(E33)</f>
        <v>4.92</v>
      </c>
      <c r="F32" s="181">
        <f t="shared" si="3"/>
        <v>4.92</v>
      </c>
    </row>
    <row r="33" spans="1:6" ht="12.75">
      <c r="A33" s="107"/>
      <c r="B33" s="109" t="s">
        <v>59</v>
      </c>
      <c r="C33" s="182">
        <v>0</v>
      </c>
      <c r="D33" s="168">
        <v>0</v>
      </c>
      <c r="E33" s="146">
        <v>4.92</v>
      </c>
      <c r="F33" s="173">
        <f t="shared" si="3"/>
        <v>4.92</v>
      </c>
    </row>
    <row r="34" spans="1:6" ht="25.5">
      <c r="A34" s="107"/>
      <c r="B34" s="106" t="s">
        <v>54</v>
      </c>
      <c r="C34" s="179">
        <f>SUM(C35:C36)</f>
        <v>0</v>
      </c>
      <c r="D34" s="165">
        <f>SUM(D35:D36)</f>
        <v>0</v>
      </c>
      <c r="E34" s="145">
        <f>SUM(E35:E36)</f>
        <v>1.7</v>
      </c>
      <c r="F34" s="181">
        <f t="shared" si="3"/>
        <v>1.7</v>
      </c>
    </row>
    <row r="35" spans="1:6" ht="12.75">
      <c r="A35" s="107"/>
      <c r="B35" s="109" t="s">
        <v>59</v>
      </c>
      <c r="C35" s="167">
        <v>0</v>
      </c>
      <c r="D35" s="168">
        <v>0</v>
      </c>
      <c r="E35" s="146">
        <v>0.2</v>
      </c>
      <c r="F35" s="173">
        <f t="shared" si="3"/>
        <v>0.2</v>
      </c>
    </row>
    <row r="36" spans="1:6" ht="12.75">
      <c r="A36" s="107"/>
      <c r="B36" s="109" t="s">
        <v>101</v>
      </c>
      <c r="C36" s="167">
        <v>0</v>
      </c>
      <c r="D36" s="168">
        <v>0</v>
      </c>
      <c r="E36" s="146">
        <v>1.5</v>
      </c>
      <c r="F36" s="173">
        <f t="shared" si="3"/>
        <v>1.5</v>
      </c>
    </row>
    <row r="37" spans="1:6" ht="7.5" customHeight="1">
      <c r="A37" s="109"/>
      <c r="B37" s="109"/>
      <c r="C37" s="167"/>
      <c r="D37" s="168"/>
      <c r="E37" s="146"/>
      <c r="F37" s="173"/>
    </row>
    <row r="38" spans="1:6" ht="12.75" customHeight="1">
      <c r="A38" s="105" t="s">
        <v>71</v>
      </c>
      <c r="B38" s="110" t="s">
        <v>40</v>
      </c>
      <c r="C38" s="162">
        <f>SUM(C43+C39)</f>
        <v>0</v>
      </c>
      <c r="D38" s="184">
        <f>SUM(D43+D39)</f>
        <v>0</v>
      </c>
      <c r="E38" s="149">
        <f>SUM(E43+E39)</f>
        <v>34.56</v>
      </c>
      <c r="F38" s="178">
        <f>SUM(D38:E38)</f>
        <v>34.56</v>
      </c>
    </row>
    <row r="39" spans="1:6" ht="25.5">
      <c r="A39" s="107"/>
      <c r="B39" s="106" t="s">
        <v>55</v>
      </c>
      <c r="C39" s="179">
        <f>SUM(C40:C42)</f>
        <v>0</v>
      </c>
      <c r="D39" s="180">
        <f>SUM(D40:D42)</f>
        <v>0</v>
      </c>
      <c r="E39" s="145">
        <f>SUM(E40:E42)</f>
        <v>13.55</v>
      </c>
      <c r="F39" s="181">
        <f>SUM(D39:E39)</f>
        <v>13.55</v>
      </c>
    </row>
    <row r="40" spans="1:6" ht="12.75">
      <c r="A40" s="139"/>
      <c r="B40" s="109" t="s">
        <v>60</v>
      </c>
      <c r="C40" s="182">
        <v>0</v>
      </c>
      <c r="D40" s="168">
        <v>0</v>
      </c>
      <c r="E40" s="146">
        <v>8.57</v>
      </c>
      <c r="F40" s="173">
        <f>SUM(D40:E40)</f>
        <v>8.57</v>
      </c>
    </row>
    <row r="41" spans="1:6" ht="12.75">
      <c r="A41" s="107"/>
      <c r="B41" s="109" t="s">
        <v>96</v>
      </c>
      <c r="C41" s="182">
        <v>0</v>
      </c>
      <c r="D41" s="168">
        <v>0</v>
      </c>
      <c r="E41" s="146">
        <v>1.83</v>
      </c>
      <c r="F41" s="173">
        <f>SUM(D41:E41)</f>
        <v>1.83</v>
      </c>
    </row>
    <row r="42" spans="1:6" ht="12.75">
      <c r="A42" s="107"/>
      <c r="B42" s="108" t="s">
        <v>95</v>
      </c>
      <c r="C42" s="185">
        <v>0</v>
      </c>
      <c r="D42" s="183">
        <v>0</v>
      </c>
      <c r="E42" s="150">
        <v>3.15</v>
      </c>
      <c r="F42" s="169">
        <f>SUM(D42:E42)</f>
        <v>3.15</v>
      </c>
    </row>
    <row r="43" spans="1:6" ht="25.5">
      <c r="A43" s="107"/>
      <c r="B43" s="106" t="s">
        <v>54</v>
      </c>
      <c r="C43" s="208">
        <f>SUM(C44:C44)</f>
        <v>0</v>
      </c>
      <c r="D43" s="180">
        <f>SUM(D44:D44)</f>
        <v>0</v>
      </c>
      <c r="E43" s="204">
        <f>SUM(E44:E44)</f>
        <v>21.01</v>
      </c>
      <c r="F43" s="170">
        <f>SUM(E43+D43)</f>
        <v>21.01</v>
      </c>
    </row>
    <row r="44" spans="1:6" ht="12.75">
      <c r="A44" s="107"/>
      <c r="B44" s="109" t="s">
        <v>102</v>
      </c>
      <c r="C44" s="182">
        <v>0</v>
      </c>
      <c r="D44" s="168">
        <v>0</v>
      </c>
      <c r="E44" s="146">
        <v>21.01</v>
      </c>
      <c r="F44" s="186">
        <f>SUM(D44:E44)</f>
        <v>21.01</v>
      </c>
    </row>
    <row r="45" spans="1:6" ht="7.5" customHeight="1">
      <c r="A45" s="109"/>
      <c r="B45" s="109"/>
      <c r="C45" s="182"/>
      <c r="D45" s="168"/>
      <c r="E45" s="146"/>
      <c r="F45" s="173"/>
    </row>
    <row r="46" spans="1:6" ht="12.75">
      <c r="A46" s="105" t="s">
        <v>61</v>
      </c>
      <c r="B46" s="110" t="s">
        <v>40</v>
      </c>
      <c r="C46" s="162">
        <f>SUM(C51+C47)</f>
        <v>0</v>
      </c>
      <c r="D46" s="163">
        <f>SUM(D51+D47)</f>
        <v>0</v>
      </c>
      <c r="E46" s="148">
        <f>SUM(E51+E47)</f>
        <v>88.5</v>
      </c>
      <c r="F46" s="178">
        <f>SUM(D46:E46)</f>
        <v>88.5</v>
      </c>
    </row>
    <row r="47" spans="1:6" ht="25.5">
      <c r="A47" s="111"/>
      <c r="B47" s="106" t="s">
        <v>55</v>
      </c>
      <c r="C47" s="179">
        <f>SUM(C48:C50)</f>
        <v>0</v>
      </c>
      <c r="D47" s="180">
        <f>SUM(D48:D50)</f>
        <v>0</v>
      </c>
      <c r="E47" s="145">
        <f>SUM(E48:E50)</f>
        <v>46.629999999999995</v>
      </c>
      <c r="F47" s="181">
        <f>SUM(D47:E47)</f>
        <v>46.629999999999995</v>
      </c>
    </row>
    <row r="48" spans="1:6" ht="12.75">
      <c r="A48" s="107"/>
      <c r="B48" s="109" t="s">
        <v>92</v>
      </c>
      <c r="C48" s="167">
        <v>0</v>
      </c>
      <c r="D48" s="168">
        <v>0</v>
      </c>
      <c r="E48" s="146">
        <v>5.12</v>
      </c>
      <c r="F48" s="173">
        <f>SUM(D48:E48)</f>
        <v>5.12</v>
      </c>
    </row>
    <row r="49" spans="1:6" ht="12.75">
      <c r="A49" s="107"/>
      <c r="B49" s="109" t="s">
        <v>94</v>
      </c>
      <c r="C49" s="167">
        <v>0</v>
      </c>
      <c r="D49" s="168">
        <v>0</v>
      </c>
      <c r="E49" s="146">
        <v>1.4</v>
      </c>
      <c r="F49" s="173">
        <f>SUM(D49:E49)</f>
        <v>1.4</v>
      </c>
    </row>
    <row r="50" spans="1:6" ht="12.75">
      <c r="A50" s="107"/>
      <c r="B50" s="109" t="s">
        <v>97</v>
      </c>
      <c r="C50" s="167">
        <v>0</v>
      </c>
      <c r="D50" s="168">
        <v>0</v>
      </c>
      <c r="E50" s="146">
        <v>40.11</v>
      </c>
      <c r="F50" s="173">
        <f>SUM(D50:E50)</f>
        <v>40.11</v>
      </c>
    </row>
    <row r="51" spans="1:6" ht="25.5">
      <c r="A51" s="107"/>
      <c r="B51" s="106" t="s">
        <v>54</v>
      </c>
      <c r="C51" s="179">
        <f>SUM(C52:C54)</f>
        <v>0</v>
      </c>
      <c r="D51" s="165">
        <f>SUM(D52:D54)</f>
        <v>0</v>
      </c>
      <c r="E51" s="145">
        <f>SUM(E52:E54)</f>
        <v>41.87</v>
      </c>
      <c r="F51" s="170">
        <f>SUM(E51+D51)</f>
        <v>41.87</v>
      </c>
    </row>
    <row r="52" spans="1:6" ht="12.75">
      <c r="A52" s="107"/>
      <c r="B52" s="109" t="s">
        <v>92</v>
      </c>
      <c r="C52" s="182">
        <v>0</v>
      </c>
      <c r="D52" s="168">
        <v>0</v>
      </c>
      <c r="E52" s="146">
        <v>23.3</v>
      </c>
      <c r="F52" s="173">
        <f>SUM(D52:E52)</f>
        <v>23.3</v>
      </c>
    </row>
    <row r="53" spans="1:6" ht="12.75">
      <c r="A53" s="107"/>
      <c r="B53" s="109" t="s">
        <v>93</v>
      </c>
      <c r="C53" s="182">
        <v>0</v>
      </c>
      <c r="D53" s="168">
        <v>0</v>
      </c>
      <c r="E53" s="146">
        <v>1.74</v>
      </c>
      <c r="F53" s="173">
        <f>SUM(D53:E53)</f>
        <v>1.74</v>
      </c>
    </row>
    <row r="54" spans="1:6" ht="12.75">
      <c r="A54" s="107"/>
      <c r="B54" s="109" t="s">
        <v>98</v>
      </c>
      <c r="C54" s="167">
        <v>0</v>
      </c>
      <c r="D54" s="168">
        <v>0</v>
      </c>
      <c r="E54" s="146">
        <v>16.83</v>
      </c>
      <c r="F54" s="173">
        <f>SUM(D54:E54)</f>
        <v>16.83</v>
      </c>
    </row>
    <row r="55" spans="1:6" ht="7.5" customHeight="1">
      <c r="A55" s="109"/>
      <c r="B55" s="109"/>
      <c r="C55" s="182"/>
      <c r="D55" s="168"/>
      <c r="E55" s="146"/>
      <c r="F55" s="173"/>
    </row>
    <row r="56" spans="1:6" ht="12.75">
      <c r="A56" s="105" t="s">
        <v>62</v>
      </c>
      <c r="B56" s="110" t="s">
        <v>40</v>
      </c>
      <c r="C56" s="162">
        <f aca="true" t="shared" si="4" ref="C56:E57">SUM(C57)</f>
        <v>0</v>
      </c>
      <c r="D56" s="163">
        <f t="shared" si="4"/>
        <v>0</v>
      </c>
      <c r="E56" s="148">
        <f>SUM(E57)</f>
        <v>279.88</v>
      </c>
      <c r="F56" s="178">
        <f>SUM(D56:E56)</f>
        <v>279.88</v>
      </c>
    </row>
    <row r="57" spans="1:6" ht="25.5">
      <c r="A57" s="111"/>
      <c r="B57" s="106" t="s">
        <v>54</v>
      </c>
      <c r="C57" s="179">
        <f t="shared" si="4"/>
        <v>0</v>
      </c>
      <c r="D57" s="180">
        <f t="shared" si="4"/>
        <v>0</v>
      </c>
      <c r="E57" s="145">
        <f t="shared" si="4"/>
        <v>279.88</v>
      </c>
      <c r="F57" s="181">
        <f>SUM(D57:E57)</f>
        <v>279.88</v>
      </c>
    </row>
    <row r="58" spans="1:6" ht="12.75">
      <c r="A58" s="107"/>
      <c r="B58" s="109" t="s">
        <v>63</v>
      </c>
      <c r="C58" s="167">
        <v>0</v>
      </c>
      <c r="D58" s="168">
        <v>0</v>
      </c>
      <c r="E58" s="146">
        <v>279.88</v>
      </c>
      <c r="F58" s="173">
        <f>SUM(D58:E58)</f>
        <v>279.88</v>
      </c>
    </row>
    <row r="59" spans="1:6" ht="7.5" customHeight="1">
      <c r="A59" s="107"/>
      <c r="B59" s="109"/>
      <c r="C59" s="167"/>
      <c r="D59" s="168"/>
      <c r="E59" s="146"/>
      <c r="F59" s="173"/>
    </row>
    <row r="60" spans="1:6" ht="12.75">
      <c r="A60" s="209" t="s">
        <v>99</v>
      </c>
      <c r="B60" s="110" t="s">
        <v>40</v>
      </c>
      <c r="C60" s="313">
        <f aca="true" t="shared" si="5" ref="C60:E61">SUM(C61)</f>
        <v>0</v>
      </c>
      <c r="D60" s="314">
        <f t="shared" si="5"/>
        <v>0</v>
      </c>
      <c r="E60" s="148">
        <f>SUM(E61)</f>
        <v>4.18</v>
      </c>
      <c r="F60" s="178">
        <f>SUM(D60:E60)</f>
        <v>4.18</v>
      </c>
    </row>
    <row r="61" spans="1:6" ht="25.5">
      <c r="A61" s="111"/>
      <c r="B61" s="106" t="s">
        <v>55</v>
      </c>
      <c r="C61" s="164">
        <f t="shared" si="5"/>
        <v>0</v>
      </c>
      <c r="D61" s="165">
        <f t="shared" si="5"/>
        <v>0</v>
      </c>
      <c r="E61" s="165">
        <f t="shared" si="5"/>
        <v>4.18</v>
      </c>
      <c r="F61" s="181">
        <f>SUM(D61:E61)</f>
        <v>4.18</v>
      </c>
    </row>
    <row r="62" spans="1:6" ht="12.75">
      <c r="A62" s="107"/>
      <c r="B62" s="109" t="s">
        <v>100</v>
      </c>
      <c r="C62" s="167">
        <v>0</v>
      </c>
      <c r="D62" s="168">
        <v>0</v>
      </c>
      <c r="E62" s="146">
        <v>4.18</v>
      </c>
      <c r="F62" s="173">
        <f>SUM(D62:E62)</f>
        <v>4.18</v>
      </c>
    </row>
    <row r="63" spans="1:6" ht="7.5" customHeight="1">
      <c r="A63" s="107"/>
      <c r="B63" s="109"/>
      <c r="C63" s="167"/>
      <c r="D63" s="168"/>
      <c r="E63" s="146"/>
      <c r="F63" s="173"/>
    </row>
    <row r="64" spans="1:9" ht="12.75">
      <c r="A64" s="134" t="s">
        <v>87</v>
      </c>
      <c r="B64" s="130" t="s">
        <v>40</v>
      </c>
      <c r="C64" s="193">
        <v>0</v>
      </c>
      <c r="D64" s="194">
        <v>0</v>
      </c>
      <c r="E64" s="154">
        <f>SUM(E65+E67)</f>
        <v>10.42</v>
      </c>
      <c r="F64" s="339">
        <f>SUM(F65+F67)</f>
        <v>10.42</v>
      </c>
      <c r="H64" s="121"/>
      <c r="I64" s="123"/>
    </row>
    <row r="65" spans="1:9" ht="25.5">
      <c r="A65" s="107"/>
      <c r="B65" s="106" t="s">
        <v>55</v>
      </c>
      <c r="C65" s="195">
        <v>0</v>
      </c>
      <c r="D65" s="196">
        <v>0</v>
      </c>
      <c r="E65" s="155">
        <f>SUM(E66)</f>
        <v>4.54</v>
      </c>
      <c r="F65" s="155">
        <f>SUM(D65:E65)</f>
        <v>4.54</v>
      </c>
      <c r="H65" s="121"/>
      <c r="I65" s="123"/>
    </row>
    <row r="66" spans="1:9" ht="12.75">
      <c r="A66" s="107"/>
      <c r="B66" s="329" t="s">
        <v>128</v>
      </c>
      <c r="C66" s="330">
        <v>0</v>
      </c>
      <c r="D66" s="331">
        <v>0</v>
      </c>
      <c r="E66" s="332">
        <v>4.54</v>
      </c>
      <c r="F66" s="338">
        <f>SUM(D66:E66)</f>
        <v>4.54</v>
      </c>
      <c r="H66" s="121"/>
      <c r="I66" s="123"/>
    </row>
    <row r="67" spans="1:9" ht="25.5">
      <c r="A67" s="107"/>
      <c r="B67" s="106" t="s">
        <v>54</v>
      </c>
      <c r="C67" s="199">
        <f>SUM(C68)</f>
        <v>0</v>
      </c>
      <c r="D67" s="200">
        <f>SUM(D68)</f>
        <v>0</v>
      </c>
      <c r="E67" s="157">
        <f>SUM(E68)</f>
        <v>5.88</v>
      </c>
      <c r="F67" s="155">
        <f>SUM(D67:E67)</f>
        <v>5.88</v>
      </c>
      <c r="H67" s="121"/>
      <c r="I67" s="123"/>
    </row>
    <row r="68" spans="1:9" ht="12.75">
      <c r="A68" s="107"/>
      <c r="B68" s="348" t="s">
        <v>128</v>
      </c>
      <c r="C68" s="197">
        <v>0</v>
      </c>
      <c r="D68" s="328">
        <v>0</v>
      </c>
      <c r="E68" s="337">
        <v>5.88</v>
      </c>
      <c r="F68" s="153">
        <f>SUM(D68:E68)</f>
        <v>5.88</v>
      </c>
      <c r="H68" s="121"/>
      <c r="I68" s="123"/>
    </row>
    <row r="69" spans="1:9" ht="7.5" customHeight="1">
      <c r="A69" s="107"/>
      <c r="B69" s="333"/>
      <c r="C69" s="334"/>
      <c r="D69" s="335"/>
      <c r="E69" s="336"/>
      <c r="F69" s="153"/>
      <c r="H69" s="121"/>
      <c r="I69" s="123"/>
    </row>
    <row r="70" spans="1:9" ht="12.75">
      <c r="A70" s="134" t="s">
        <v>88</v>
      </c>
      <c r="B70" s="130" t="s">
        <v>40</v>
      </c>
      <c r="C70" s="187">
        <v>0</v>
      </c>
      <c r="D70" s="188">
        <v>0</v>
      </c>
      <c r="E70" s="151">
        <f>SUM(E71+E82)</f>
        <v>134.11</v>
      </c>
      <c r="F70" s="151">
        <f>SUM(D70:E70)</f>
        <v>134.11</v>
      </c>
      <c r="H70" s="121"/>
      <c r="I70" s="123"/>
    </row>
    <row r="71" spans="1:9" ht="25.5">
      <c r="A71" s="107"/>
      <c r="B71" s="106" t="s">
        <v>55</v>
      </c>
      <c r="C71" s="189">
        <v>0</v>
      </c>
      <c r="D71" s="190">
        <v>0</v>
      </c>
      <c r="E71" s="152">
        <f>SUM(E72:E81)</f>
        <v>90.36</v>
      </c>
      <c r="F71" s="152">
        <f>SUM(D71:E71)</f>
        <v>90.36</v>
      </c>
      <c r="H71" s="121"/>
      <c r="I71" s="123"/>
    </row>
    <row r="72" spans="1:9" ht="12.75">
      <c r="A72" s="107"/>
      <c r="B72" s="344" t="s">
        <v>131</v>
      </c>
      <c r="C72" s="191">
        <v>0</v>
      </c>
      <c r="D72" s="192">
        <v>0</v>
      </c>
      <c r="E72" s="153">
        <v>7.39</v>
      </c>
      <c r="F72" s="153">
        <f>SUM(D72:E72)</f>
        <v>7.39</v>
      </c>
      <c r="H72" s="122"/>
      <c r="I72" s="123"/>
    </row>
    <row r="73" spans="1:6" ht="12.75">
      <c r="A73" s="107"/>
      <c r="B73" s="344" t="s">
        <v>81</v>
      </c>
      <c r="C73" s="191">
        <v>0</v>
      </c>
      <c r="D73" s="192">
        <v>0</v>
      </c>
      <c r="E73" s="153">
        <v>6.83</v>
      </c>
      <c r="F73" s="153">
        <f aca="true" t="shared" si="6" ref="F73:F81">SUM(D73:E73)</f>
        <v>6.83</v>
      </c>
    </row>
    <row r="74" spans="1:6" ht="12.75">
      <c r="A74" s="107"/>
      <c r="B74" s="45" t="s">
        <v>134</v>
      </c>
      <c r="C74" s="191">
        <v>0</v>
      </c>
      <c r="D74" s="192">
        <v>0</v>
      </c>
      <c r="E74" s="153">
        <v>20.53</v>
      </c>
      <c r="F74" s="153">
        <f t="shared" si="6"/>
        <v>20.53</v>
      </c>
    </row>
    <row r="75" spans="1:7" ht="12.75">
      <c r="A75" s="107"/>
      <c r="B75" s="345" t="s">
        <v>136</v>
      </c>
      <c r="C75" s="191">
        <v>0</v>
      </c>
      <c r="D75" s="192">
        <v>0</v>
      </c>
      <c r="E75" s="156">
        <v>7.57</v>
      </c>
      <c r="F75" s="153">
        <f t="shared" si="6"/>
        <v>7.57</v>
      </c>
      <c r="G75" s="340"/>
    </row>
    <row r="76" spans="1:7" ht="12.75">
      <c r="A76" s="107"/>
      <c r="B76" s="344" t="s">
        <v>137</v>
      </c>
      <c r="C76" s="191">
        <v>0</v>
      </c>
      <c r="D76" s="192">
        <v>0</v>
      </c>
      <c r="E76" s="153">
        <v>2.6</v>
      </c>
      <c r="F76" s="153">
        <f t="shared" si="6"/>
        <v>2.6</v>
      </c>
      <c r="G76" s="341"/>
    </row>
    <row r="77" spans="1:7" ht="12.75">
      <c r="A77" s="107"/>
      <c r="B77" s="344" t="s">
        <v>142</v>
      </c>
      <c r="C77" s="191">
        <v>0</v>
      </c>
      <c r="D77" s="191">
        <v>0</v>
      </c>
      <c r="E77" s="153">
        <v>4.9</v>
      </c>
      <c r="F77" s="153">
        <f t="shared" si="6"/>
        <v>4.9</v>
      </c>
      <c r="G77" s="341"/>
    </row>
    <row r="78" spans="1:7" ht="12.75">
      <c r="A78" s="107"/>
      <c r="B78" s="344" t="s">
        <v>144</v>
      </c>
      <c r="C78" s="191">
        <v>0</v>
      </c>
      <c r="D78" s="191">
        <v>0</v>
      </c>
      <c r="E78" s="153">
        <v>14.81</v>
      </c>
      <c r="F78" s="153">
        <f t="shared" si="6"/>
        <v>14.81</v>
      </c>
      <c r="G78" s="341"/>
    </row>
    <row r="79" spans="1:7" ht="12.75">
      <c r="A79" s="107"/>
      <c r="B79" s="45" t="s">
        <v>178</v>
      </c>
      <c r="C79" s="191">
        <v>0</v>
      </c>
      <c r="D79" s="191">
        <v>0</v>
      </c>
      <c r="E79" s="153">
        <v>1.8</v>
      </c>
      <c r="F79" s="153">
        <f t="shared" si="6"/>
        <v>1.8</v>
      </c>
      <c r="G79" s="341"/>
    </row>
    <row r="80" spans="1:7" ht="12.75">
      <c r="A80" s="107"/>
      <c r="B80" s="45" t="s">
        <v>148</v>
      </c>
      <c r="C80" s="191">
        <v>0</v>
      </c>
      <c r="D80" s="191">
        <v>0</v>
      </c>
      <c r="E80" s="153">
        <v>1.67</v>
      </c>
      <c r="F80" s="153">
        <f t="shared" si="6"/>
        <v>1.67</v>
      </c>
      <c r="G80" s="341"/>
    </row>
    <row r="81" spans="1:7" ht="12.75">
      <c r="A81" s="107"/>
      <c r="B81" s="27" t="s">
        <v>168</v>
      </c>
      <c r="C81" s="191">
        <v>0</v>
      </c>
      <c r="D81" s="191">
        <v>0</v>
      </c>
      <c r="E81" s="153">
        <v>22.26</v>
      </c>
      <c r="F81" s="153">
        <f t="shared" si="6"/>
        <v>22.26</v>
      </c>
      <c r="G81" s="341"/>
    </row>
    <row r="82" spans="1:6" ht="25.5">
      <c r="A82" s="139"/>
      <c r="B82" s="106" t="s">
        <v>54</v>
      </c>
      <c r="C82" s="199">
        <v>0</v>
      </c>
      <c r="D82" s="200">
        <v>0</v>
      </c>
      <c r="E82" s="157">
        <f>SUM(E83:E86)</f>
        <v>43.75</v>
      </c>
      <c r="F82" s="152">
        <f>SUM(D82:E82)</f>
        <v>43.75</v>
      </c>
    </row>
    <row r="83" spans="1:6" ht="12.75">
      <c r="A83" s="139"/>
      <c r="B83" s="344" t="s">
        <v>144</v>
      </c>
      <c r="C83" s="197">
        <v>0</v>
      </c>
      <c r="D83" s="198">
        <v>0</v>
      </c>
      <c r="E83" s="158">
        <v>4.77</v>
      </c>
      <c r="F83" s="158">
        <f>SUM(D83:E83)</f>
        <v>4.77</v>
      </c>
    </row>
    <row r="84" spans="1:6" ht="12.75">
      <c r="A84" s="139"/>
      <c r="B84" s="343" t="s">
        <v>186</v>
      </c>
      <c r="C84" s="197">
        <v>0</v>
      </c>
      <c r="D84" s="198">
        <v>0</v>
      </c>
      <c r="E84" s="158">
        <v>10.48</v>
      </c>
      <c r="F84" s="158">
        <f>SUM(D84:E84)</f>
        <v>10.48</v>
      </c>
    </row>
    <row r="85" spans="1:6" ht="12.75">
      <c r="A85" s="139"/>
      <c r="B85" s="349" t="s">
        <v>149</v>
      </c>
      <c r="C85" s="197">
        <v>0</v>
      </c>
      <c r="D85" s="198">
        <v>0</v>
      </c>
      <c r="E85" s="158">
        <v>28</v>
      </c>
      <c r="F85" s="158">
        <f>SUM(D85:E85)</f>
        <v>28</v>
      </c>
    </row>
    <row r="86" spans="1:6" ht="12.75">
      <c r="A86" s="107"/>
      <c r="B86" s="344" t="s">
        <v>137</v>
      </c>
      <c r="C86" s="197">
        <v>0</v>
      </c>
      <c r="D86" s="198">
        <v>0</v>
      </c>
      <c r="E86" s="158">
        <v>0.5</v>
      </c>
      <c r="F86" s="158">
        <f>SUM(D86:E86)</f>
        <v>0.5</v>
      </c>
    </row>
    <row r="87" spans="1:6" ht="7.5" customHeight="1">
      <c r="A87" s="109"/>
      <c r="B87" s="115"/>
      <c r="C87" s="191"/>
      <c r="D87" s="192"/>
      <c r="E87" s="153"/>
      <c r="F87" s="153"/>
    </row>
    <row r="88" spans="1:6" ht="12.75">
      <c r="A88" s="134" t="s">
        <v>89</v>
      </c>
      <c r="B88" s="130" t="s">
        <v>40</v>
      </c>
      <c r="C88" s="187">
        <v>0</v>
      </c>
      <c r="D88" s="188">
        <v>0</v>
      </c>
      <c r="E88" s="151">
        <f>SUM(E89+E101)</f>
        <v>781.73</v>
      </c>
      <c r="F88" s="151">
        <f>SUM(D88:E88)</f>
        <v>781.73</v>
      </c>
    </row>
    <row r="89" spans="1:6" ht="25.5">
      <c r="A89" s="107"/>
      <c r="B89" s="106" t="s">
        <v>55</v>
      </c>
      <c r="C89" s="189">
        <v>0</v>
      </c>
      <c r="D89" s="190">
        <v>0</v>
      </c>
      <c r="E89" s="152">
        <f>SUM(E90:E100)</f>
        <v>170.97</v>
      </c>
      <c r="F89" s="152">
        <f>SUM(D89:E89)</f>
        <v>170.97</v>
      </c>
    </row>
    <row r="90" spans="1:6" ht="12.75">
      <c r="A90" s="107"/>
      <c r="B90" s="344" t="s">
        <v>140</v>
      </c>
      <c r="C90" s="191">
        <v>0</v>
      </c>
      <c r="D90" s="192">
        <v>0</v>
      </c>
      <c r="E90" s="153">
        <v>3.2</v>
      </c>
      <c r="F90" s="153">
        <f>SUM(D90:E90)</f>
        <v>3.2</v>
      </c>
    </row>
    <row r="91" spans="1:6" ht="12.75">
      <c r="A91" s="107"/>
      <c r="B91" s="344" t="s">
        <v>145</v>
      </c>
      <c r="C91" s="191">
        <v>0</v>
      </c>
      <c r="D91" s="191">
        <v>0</v>
      </c>
      <c r="E91" s="153">
        <v>2.2</v>
      </c>
      <c r="F91" s="153">
        <f aca="true" t="shared" si="7" ref="F91:F100">SUM(D91:E91)</f>
        <v>2.2</v>
      </c>
    </row>
    <row r="92" spans="1:6" ht="12.75">
      <c r="A92" s="107"/>
      <c r="B92" s="344" t="s">
        <v>146</v>
      </c>
      <c r="C92" s="191">
        <v>0</v>
      </c>
      <c r="D92" s="191">
        <v>0</v>
      </c>
      <c r="E92" s="153">
        <v>3.01</v>
      </c>
      <c r="F92" s="153">
        <f t="shared" si="7"/>
        <v>3.01</v>
      </c>
    </row>
    <row r="93" spans="1:6" ht="12.75">
      <c r="A93" s="107"/>
      <c r="B93" s="350" t="s">
        <v>151</v>
      </c>
      <c r="C93" s="191">
        <v>0</v>
      </c>
      <c r="D93" s="191">
        <v>0</v>
      </c>
      <c r="E93" s="153">
        <v>58.56</v>
      </c>
      <c r="F93" s="153">
        <f t="shared" si="7"/>
        <v>58.56</v>
      </c>
    </row>
    <row r="94" spans="1:6" ht="12.75">
      <c r="A94" s="107"/>
      <c r="B94" s="344" t="s">
        <v>153</v>
      </c>
      <c r="C94" s="191">
        <v>0</v>
      </c>
      <c r="D94" s="191">
        <v>0</v>
      </c>
      <c r="E94" s="153">
        <v>45.87</v>
      </c>
      <c r="F94" s="153">
        <f t="shared" si="7"/>
        <v>45.87</v>
      </c>
    </row>
    <row r="95" spans="1:10" ht="12.75">
      <c r="A95" s="139"/>
      <c r="B95" s="344" t="s">
        <v>156</v>
      </c>
      <c r="C95" s="191">
        <v>0</v>
      </c>
      <c r="D95" s="192">
        <v>0</v>
      </c>
      <c r="E95" s="153">
        <v>23.6</v>
      </c>
      <c r="F95" s="153">
        <f t="shared" si="7"/>
        <v>23.6</v>
      </c>
      <c r="J95" s="112"/>
    </row>
    <row r="96" spans="1:10" ht="12.75">
      <c r="A96" s="107"/>
      <c r="B96" s="344" t="s">
        <v>157</v>
      </c>
      <c r="C96" s="191">
        <v>0</v>
      </c>
      <c r="D96" s="192">
        <v>0</v>
      </c>
      <c r="E96" s="153">
        <v>12.11</v>
      </c>
      <c r="F96" s="153">
        <f t="shared" si="7"/>
        <v>12.11</v>
      </c>
      <c r="J96" s="113"/>
    </row>
    <row r="97" spans="1:10" ht="12.75">
      <c r="A97" s="107"/>
      <c r="B97" s="345" t="s">
        <v>159</v>
      </c>
      <c r="C97" s="191">
        <v>0</v>
      </c>
      <c r="D97" s="191">
        <v>0</v>
      </c>
      <c r="E97" s="153">
        <v>20.94</v>
      </c>
      <c r="F97" s="153">
        <f t="shared" si="7"/>
        <v>20.94</v>
      </c>
      <c r="J97" s="114"/>
    </row>
    <row r="98" spans="1:6" ht="12.75">
      <c r="A98" s="107"/>
      <c r="B98" s="342" t="s">
        <v>161</v>
      </c>
      <c r="C98" s="191">
        <v>0</v>
      </c>
      <c r="D98" s="191">
        <v>0</v>
      </c>
      <c r="E98" s="153">
        <v>0.2</v>
      </c>
      <c r="F98" s="153">
        <f t="shared" si="7"/>
        <v>0.2</v>
      </c>
    </row>
    <row r="99" spans="1:6" ht="12.75">
      <c r="A99" s="107"/>
      <c r="B99" s="343" t="s">
        <v>162</v>
      </c>
      <c r="C99" s="191">
        <v>0</v>
      </c>
      <c r="D99" s="191">
        <v>0</v>
      </c>
      <c r="E99" s="153">
        <v>0.78</v>
      </c>
      <c r="F99" s="153">
        <f t="shared" si="7"/>
        <v>0.78</v>
      </c>
    </row>
    <row r="100" spans="1:6" ht="12.75">
      <c r="A100" s="107"/>
      <c r="B100" s="346" t="s">
        <v>166</v>
      </c>
      <c r="C100" s="353">
        <v>0</v>
      </c>
      <c r="D100" s="191">
        <v>0</v>
      </c>
      <c r="E100" s="153">
        <v>0.5</v>
      </c>
      <c r="F100" s="153">
        <f t="shared" si="7"/>
        <v>0.5</v>
      </c>
    </row>
    <row r="101" spans="1:6" ht="25.5">
      <c r="A101" s="107"/>
      <c r="B101" s="355" t="s">
        <v>54</v>
      </c>
      <c r="C101" s="360">
        <v>0</v>
      </c>
      <c r="D101" s="200">
        <v>0</v>
      </c>
      <c r="E101" s="157">
        <f>SUM(E102:E108)</f>
        <v>610.76</v>
      </c>
      <c r="F101" s="157">
        <f>SUM(D101:E101)</f>
        <v>610.76</v>
      </c>
    </row>
    <row r="102" spans="1:6" ht="12.75">
      <c r="A102" s="107"/>
      <c r="B102" s="356" t="s">
        <v>140</v>
      </c>
      <c r="C102" s="361">
        <v>0</v>
      </c>
      <c r="D102" s="198">
        <v>0</v>
      </c>
      <c r="E102" s="153">
        <v>3.69</v>
      </c>
      <c r="F102" s="153">
        <f>SUM(D102:E102)</f>
        <v>3.69</v>
      </c>
    </row>
    <row r="103" spans="1:6" ht="12.75">
      <c r="A103" s="107"/>
      <c r="B103" s="356" t="s">
        <v>146</v>
      </c>
      <c r="C103" s="362">
        <v>0</v>
      </c>
      <c r="D103" s="201">
        <v>0</v>
      </c>
      <c r="E103" s="159">
        <v>0.04</v>
      </c>
      <c r="F103" s="153">
        <f aca="true" t="shared" si="8" ref="F103:F108">SUM(D103:E103)</f>
        <v>0.04</v>
      </c>
    </row>
    <row r="104" spans="1:6" ht="12.75">
      <c r="A104" s="107"/>
      <c r="B104" s="357" t="s">
        <v>164</v>
      </c>
      <c r="C104" s="362">
        <v>0</v>
      </c>
      <c r="D104" s="201">
        <v>0</v>
      </c>
      <c r="E104" s="159">
        <v>20.4</v>
      </c>
      <c r="F104" s="153">
        <f t="shared" si="8"/>
        <v>20.4</v>
      </c>
    </row>
    <row r="105" spans="1:6" ht="12.75">
      <c r="A105" s="107"/>
      <c r="B105" s="358" t="s">
        <v>161</v>
      </c>
      <c r="C105" s="362">
        <v>0</v>
      </c>
      <c r="D105" s="201">
        <v>0</v>
      </c>
      <c r="E105" s="159">
        <v>33.5</v>
      </c>
      <c r="F105" s="153">
        <f t="shared" si="8"/>
        <v>33.5</v>
      </c>
    </row>
    <row r="106" spans="1:6" ht="12.75">
      <c r="A106" s="107"/>
      <c r="B106" s="359" t="s">
        <v>159</v>
      </c>
      <c r="C106" s="362">
        <v>0</v>
      </c>
      <c r="D106" s="201">
        <v>0</v>
      </c>
      <c r="E106" s="159">
        <v>181.13</v>
      </c>
      <c r="F106" s="153">
        <f t="shared" si="8"/>
        <v>181.13</v>
      </c>
    </row>
    <row r="107" spans="1:6" ht="12.75">
      <c r="A107" s="107"/>
      <c r="B107" s="97" t="s">
        <v>153</v>
      </c>
      <c r="C107" s="362">
        <v>0</v>
      </c>
      <c r="D107" s="201">
        <v>0</v>
      </c>
      <c r="E107" s="159">
        <v>356</v>
      </c>
      <c r="F107" s="153">
        <f t="shared" si="8"/>
        <v>356</v>
      </c>
    </row>
    <row r="108" spans="1:6" ht="12.75">
      <c r="A108" s="107"/>
      <c r="B108" s="346" t="s">
        <v>166</v>
      </c>
      <c r="C108" s="361">
        <v>0</v>
      </c>
      <c r="D108" s="201">
        <v>0</v>
      </c>
      <c r="E108" s="159">
        <v>16</v>
      </c>
      <c r="F108" s="153">
        <f t="shared" si="8"/>
        <v>16</v>
      </c>
    </row>
    <row r="109" spans="1:6" ht="7.5" customHeight="1">
      <c r="A109" s="107"/>
      <c r="B109" s="120"/>
      <c r="C109" s="191"/>
      <c r="D109" s="192"/>
      <c r="E109" s="156"/>
      <c r="F109" s="156"/>
    </row>
    <row r="110" spans="1:6" ht="12.75">
      <c r="A110" s="363" t="s">
        <v>189</v>
      </c>
      <c r="B110" s="131" t="s">
        <v>40</v>
      </c>
      <c r="C110" s="187">
        <v>0</v>
      </c>
      <c r="D110" s="188">
        <v>0</v>
      </c>
      <c r="E110" s="151">
        <f>SUM(E111)</f>
        <v>0.68</v>
      </c>
      <c r="F110" s="151">
        <f>SUM(D110:E110)</f>
        <v>0.68</v>
      </c>
    </row>
    <row r="111" spans="1:6" ht="25.5">
      <c r="A111" s="107"/>
      <c r="B111" s="106" t="s">
        <v>54</v>
      </c>
      <c r="C111" s="189">
        <v>0</v>
      </c>
      <c r="D111" s="190">
        <v>0</v>
      </c>
      <c r="E111" s="160">
        <f>SUM(E112)</f>
        <v>0.68</v>
      </c>
      <c r="F111" s="160">
        <f>SUM(D111:E111)</f>
        <v>0.68</v>
      </c>
    </row>
    <row r="112" spans="1:6" ht="12.75">
      <c r="A112" s="107"/>
      <c r="B112" s="344" t="s">
        <v>130</v>
      </c>
      <c r="C112" s="191">
        <v>0</v>
      </c>
      <c r="D112" s="192">
        <v>0</v>
      </c>
      <c r="E112" s="156">
        <v>0.68</v>
      </c>
      <c r="F112" s="156">
        <f>SUM(D112:E112)</f>
        <v>0.68</v>
      </c>
    </row>
    <row r="113" spans="1:6" ht="7.5" customHeight="1">
      <c r="A113" s="107"/>
      <c r="B113" s="120"/>
      <c r="C113" s="191"/>
      <c r="D113" s="192"/>
      <c r="E113" s="156"/>
      <c r="F113" s="156"/>
    </row>
    <row r="114" spans="1:6" ht="12.75">
      <c r="A114" s="134" t="s">
        <v>185</v>
      </c>
      <c r="B114" s="131" t="s">
        <v>40</v>
      </c>
      <c r="C114" s="187">
        <v>0</v>
      </c>
      <c r="D114" s="188">
        <v>0</v>
      </c>
      <c r="E114" s="151">
        <f>SUM(E115)</f>
        <v>12.11</v>
      </c>
      <c r="F114" s="151">
        <f>SUM(D114:E114)</f>
        <v>12.11</v>
      </c>
    </row>
    <row r="115" spans="1:6" ht="25.5">
      <c r="A115" s="107"/>
      <c r="B115" s="106" t="s">
        <v>55</v>
      </c>
      <c r="C115" s="205">
        <v>0</v>
      </c>
      <c r="D115" s="206">
        <v>0</v>
      </c>
      <c r="E115" s="207">
        <f>SUM(E116:E117)</f>
        <v>12.11</v>
      </c>
      <c r="F115" s="207">
        <f>SUM(D115:E115)</f>
        <v>12.11</v>
      </c>
    </row>
    <row r="116" spans="1:6" ht="12.75">
      <c r="A116" s="107"/>
      <c r="B116" s="343" t="s">
        <v>170</v>
      </c>
      <c r="C116" s="191">
        <v>0</v>
      </c>
      <c r="D116" s="192">
        <v>0</v>
      </c>
      <c r="E116" s="156">
        <v>6.29</v>
      </c>
      <c r="F116" s="156">
        <f>SUM(D116:E116)</f>
        <v>6.29</v>
      </c>
    </row>
    <row r="117" spans="1:6" ht="12.75">
      <c r="A117" s="107"/>
      <c r="B117" s="343" t="s">
        <v>171</v>
      </c>
      <c r="C117" s="191">
        <v>0</v>
      </c>
      <c r="D117" s="192">
        <v>0</v>
      </c>
      <c r="E117" s="156">
        <v>5.82</v>
      </c>
      <c r="F117" s="156">
        <f>SUM(D117:E117)</f>
        <v>5.82</v>
      </c>
    </row>
    <row r="118" spans="1:6" ht="7.5" customHeight="1">
      <c r="A118" s="107"/>
      <c r="B118" s="117"/>
      <c r="C118" s="191"/>
      <c r="D118" s="192"/>
      <c r="E118" s="153"/>
      <c r="F118" s="153"/>
    </row>
    <row r="119" spans="1:6" ht="12.75">
      <c r="A119" s="134" t="s">
        <v>187</v>
      </c>
      <c r="B119" s="130" t="s">
        <v>40</v>
      </c>
      <c r="C119" s="187">
        <v>0</v>
      </c>
      <c r="D119" s="188">
        <v>0</v>
      </c>
      <c r="E119" s="151">
        <f>SUM(E120)</f>
        <v>288.53</v>
      </c>
      <c r="F119" s="151">
        <f>SUM(D119:E119)</f>
        <v>288.53</v>
      </c>
    </row>
    <row r="120" spans="1:6" ht="25.5">
      <c r="A120" s="116"/>
      <c r="B120" s="106" t="s">
        <v>54</v>
      </c>
      <c r="C120" s="202">
        <v>0</v>
      </c>
      <c r="D120" s="203">
        <v>0</v>
      </c>
      <c r="E120" s="161">
        <f>SUM(E121)</f>
        <v>288.53</v>
      </c>
      <c r="F120" s="161">
        <f>SUM(D120:E120)</f>
        <v>288.53</v>
      </c>
    </row>
    <row r="121" spans="1:6" ht="12.75">
      <c r="A121" s="107"/>
      <c r="B121" s="347" t="s">
        <v>172</v>
      </c>
      <c r="C121" s="353">
        <v>0</v>
      </c>
      <c r="D121" s="192">
        <v>0</v>
      </c>
      <c r="E121" s="354">
        <v>288.53</v>
      </c>
      <c r="F121" s="153">
        <f>SUM(D121:E121)</f>
        <v>288.53</v>
      </c>
    </row>
    <row r="122" spans="1:6" ht="7.5" customHeight="1" thickBot="1">
      <c r="A122" s="107"/>
      <c r="B122" s="117"/>
      <c r="C122" s="351"/>
      <c r="D122" s="352"/>
      <c r="E122" s="336"/>
      <c r="F122" s="336"/>
    </row>
    <row r="123" spans="1:6" ht="12.75">
      <c r="A123" s="373" t="s">
        <v>3</v>
      </c>
      <c r="B123" s="53"/>
      <c r="C123" s="379">
        <f>SUM(C10+C23+C27+C31+C38+C46+C56+C60+C64+C70+C88+C110+C114+C119)</f>
        <v>0</v>
      </c>
      <c r="D123" s="381">
        <f>SUM(D10+D23+D27+D31+D38+D46+D56+D60+D64+D70+D88+D110+D114+D119)</f>
        <v>0</v>
      </c>
      <c r="E123" s="377">
        <f>SUM(E10+E23+E27+E31+E38+E46+E56+E60+E64+E70+E88+E110+E114+E119)</f>
        <v>2564.5699999999997</v>
      </c>
      <c r="F123" s="377">
        <f>SUM(F10+F23+F27+F31+F38+F46+F56+F60+F64+F70+F88+F110+F114+F119)</f>
        <v>2564.5699999999997</v>
      </c>
    </row>
    <row r="124" spans="1:6" ht="13.5" thickBot="1">
      <c r="A124" s="374"/>
      <c r="B124" s="54"/>
      <c r="C124" s="380"/>
      <c r="D124" s="382"/>
      <c r="E124" s="378"/>
      <c r="F124" s="378"/>
    </row>
  </sheetData>
  <mergeCells count="10">
    <mergeCell ref="C7:D7"/>
    <mergeCell ref="A3:F3"/>
    <mergeCell ref="A7:A8"/>
    <mergeCell ref="A123:A124"/>
    <mergeCell ref="E7:E8"/>
    <mergeCell ref="F7:F8"/>
    <mergeCell ref="F123:F124"/>
    <mergeCell ref="C123:C124"/>
    <mergeCell ref="D123:D124"/>
    <mergeCell ref="E123:E124"/>
  </mergeCell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G1" sqref="G1"/>
    </sheetView>
  </sheetViews>
  <sheetFormatPr defaultColWidth="9.00390625" defaultRowHeight="12.75"/>
  <cols>
    <col min="1" max="1" width="15.375" style="0" customWidth="1"/>
    <col min="2" max="2" width="9.75390625" style="0" customWidth="1"/>
    <col min="3" max="3" width="40.375" style="0" customWidth="1"/>
    <col min="4" max="4" width="10.00390625" style="0" customWidth="1"/>
    <col min="6" max="7" width="10.00390625" style="0" bestFit="1" customWidth="1"/>
    <col min="9" max="9" width="10.625" style="0" customWidth="1"/>
  </cols>
  <sheetData>
    <row r="1" ht="12.75">
      <c r="G1" s="9" t="s">
        <v>192</v>
      </c>
    </row>
    <row r="2" ht="12.75">
      <c r="G2" s="9" t="s">
        <v>33</v>
      </c>
    </row>
    <row r="3" spans="1:7" ht="15.75">
      <c r="A3" s="370" t="s">
        <v>104</v>
      </c>
      <c r="B3" s="370"/>
      <c r="C3" s="370"/>
      <c r="D3" s="370"/>
      <c r="E3" s="370"/>
      <c r="F3" s="370"/>
      <c r="G3" s="370"/>
    </row>
    <row r="4" spans="1:7" ht="9.75" customHeight="1">
      <c r="A4" s="49"/>
      <c r="B4" s="49"/>
      <c r="C4" s="49"/>
      <c r="D4" s="49"/>
      <c r="E4" s="49"/>
      <c r="F4" s="49"/>
      <c r="G4" s="49"/>
    </row>
    <row r="5" ht="12.75" customHeight="1">
      <c r="A5" s="59" t="s">
        <v>64</v>
      </c>
    </row>
    <row r="6" ht="9.75" customHeight="1">
      <c r="A6" s="56"/>
    </row>
    <row r="7" spans="1:7" ht="15" customHeight="1">
      <c r="A7" s="2" t="s">
        <v>67</v>
      </c>
      <c r="B7" s="2"/>
      <c r="G7" s="14" t="s">
        <v>32</v>
      </c>
    </row>
    <row r="8" spans="1:7" ht="7.5" customHeight="1" thickBot="1">
      <c r="A8" s="1"/>
      <c r="B8" s="2"/>
      <c r="G8" s="14"/>
    </row>
    <row r="9" spans="1:7" ht="12.75">
      <c r="A9" s="400" t="s">
        <v>5</v>
      </c>
      <c r="B9" s="400" t="s">
        <v>34</v>
      </c>
      <c r="C9" s="398" t="s">
        <v>66</v>
      </c>
      <c r="D9" s="402" t="s">
        <v>6</v>
      </c>
      <c r="E9" s="367"/>
      <c r="F9" s="367"/>
      <c r="G9" s="387"/>
    </row>
    <row r="10" spans="1:7" ht="12.75">
      <c r="A10" s="401"/>
      <c r="B10" s="401"/>
      <c r="C10" s="399"/>
      <c r="D10" s="403" t="s">
        <v>0</v>
      </c>
      <c r="E10" s="389"/>
      <c r="F10" s="390" t="s">
        <v>38</v>
      </c>
      <c r="G10" s="392" t="s">
        <v>7</v>
      </c>
    </row>
    <row r="11" spans="1:7" ht="13.5" thickBot="1">
      <c r="A11" s="401"/>
      <c r="B11" s="401"/>
      <c r="C11" s="399"/>
      <c r="D11" s="16" t="s">
        <v>1</v>
      </c>
      <c r="E11" s="61" t="s">
        <v>2</v>
      </c>
      <c r="F11" s="401"/>
      <c r="G11" s="404"/>
    </row>
    <row r="12" spans="1:7" ht="7.5" customHeight="1">
      <c r="A12" s="17"/>
      <c r="B12" s="17"/>
      <c r="C12" s="83"/>
      <c r="D12" s="18">
        <v>1</v>
      </c>
      <c r="E12" s="62">
        <v>2</v>
      </c>
      <c r="F12" s="63">
        <v>3</v>
      </c>
      <c r="G12" s="52" t="s">
        <v>75</v>
      </c>
    </row>
    <row r="13" spans="1:7" ht="11.25" customHeight="1">
      <c r="A13" s="67" t="s">
        <v>8</v>
      </c>
      <c r="B13" s="68">
        <v>1000</v>
      </c>
      <c r="C13" s="84" t="s">
        <v>40</v>
      </c>
      <c r="D13" s="255">
        <f>SUM(D14)</f>
        <v>0</v>
      </c>
      <c r="E13" s="256">
        <f>SUM(E14)</f>
        <v>0</v>
      </c>
      <c r="F13" s="257">
        <f>SUM(F14)</f>
        <v>453.20000000000005</v>
      </c>
      <c r="G13" s="258">
        <f>SUM(E13:F13)</f>
        <v>453.20000000000005</v>
      </c>
    </row>
    <row r="14" spans="1:9" ht="11.25" customHeight="1">
      <c r="A14" s="71"/>
      <c r="B14" s="72"/>
      <c r="C14" s="77" t="s">
        <v>47</v>
      </c>
      <c r="D14" s="259">
        <f>SUM(D15:D16)</f>
        <v>0</v>
      </c>
      <c r="E14" s="260">
        <f>SUM(E15:E16)</f>
        <v>0</v>
      </c>
      <c r="F14" s="261">
        <f>SUM(F15:F16)</f>
        <v>453.20000000000005</v>
      </c>
      <c r="G14" s="262">
        <f>SUM(E14:F14)</f>
        <v>453.20000000000005</v>
      </c>
      <c r="I14" s="137"/>
    </row>
    <row r="15" spans="1:7" ht="11.25" customHeight="1">
      <c r="A15" s="36"/>
      <c r="B15" s="34"/>
      <c r="C15" s="60" t="s">
        <v>105</v>
      </c>
      <c r="D15" s="263">
        <v>0</v>
      </c>
      <c r="E15" s="264">
        <v>0</v>
      </c>
      <c r="F15" s="265">
        <v>341.61</v>
      </c>
      <c r="G15" s="266">
        <f>SUM(E15:F15)</f>
        <v>341.61</v>
      </c>
    </row>
    <row r="16" spans="1:7" ht="11.25" customHeight="1">
      <c r="A16" s="36"/>
      <c r="B16" s="34"/>
      <c r="C16" s="32" t="s">
        <v>68</v>
      </c>
      <c r="D16" s="235">
        <v>0</v>
      </c>
      <c r="E16" s="236">
        <v>0</v>
      </c>
      <c r="F16" s="221">
        <v>111.59</v>
      </c>
      <c r="G16" s="266">
        <f>SUM(E16:F16)</f>
        <v>111.59</v>
      </c>
    </row>
    <row r="17" spans="1:7" ht="7.5" customHeight="1" thickBot="1">
      <c r="A17" s="36"/>
      <c r="B17" s="34"/>
      <c r="C17" s="82"/>
      <c r="D17" s="238"/>
      <c r="E17" s="239"/>
      <c r="F17" s="125"/>
      <c r="G17" s="126"/>
    </row>
    <row r="18" spans="1:7" ht="11.25" customHeight="1">
      <c r="A18" s="69" t="s">
        <v>12</v>
      </c>
      <c r="B18" s="70">
        <v>4000</v>
      </c>
      <c r="C18" s="80" t="s">
        <v>40</v>
      </c>
      <c r="D18" s="267">
        <f>SUM(D19)</f>
        <v>0</v>
      </c>
      <c r="E18" s="241">
        <f>SUM(E19)</f>
        <v>0</v>
      </c>
      <c r="F18" s="267">
        <f>SUM(F19)</f>
        <v>10</v>
      </c>
      <c r="G18" s="242">
        <f>SUM(G19)</f>
        <v>10</v>
      </c>
    </row>
    <row r="19" spans="1:7" ht="11.25" customHeight="1">
      <c r="A19" s="71"/>
      <c r="B19" s="72"/>
      <c r="C19" s="74" t="s">
        <v>56</v>
      </c>
      <c r="D19" s="269">
        <f>SUM(D20)</f>
        <v>0</v>
      </c>
      <c r="E19" s="270">
        <f>SUM(E20)</f>
        <v>0</v>
      </c>
      <c r="F19" s="269">
        <f>SUM(F20)</f>
        <v>10</v>
      </c>
      <c r="G19" s="261">
        <f>SUM(E19:F19)</f>
        <v>10</v>
      </c>
    </row>
    <row r="20" spans="1:7" ht="11.25" customHeight="1">
      <c r="A20" s="36"/>
      <c r="B20" s="34"/>
      <c r="C20" s="32" t="s">
        <v>91</v>
      </c>
      <c r="D20" s="235">
        <v>0</v>
      </c>
      <c r="E20" s="236">
        <v>0</v>
      </c>
      <c r="F20" s="221">
        <v>10</v>
      </c>
      <c r="G20" s="237">
        <f>SUM(E20:F20)</f>
        <v>10</v>
      </c>
    </row>
    <row r="21" spans="1:7" ht="7.5" customHeight="1" thickBot="1">
      <c r="A21" s="37"/>
      <c r="B21" s="35"/>
      <c r="C21" s="78"/>
      <c r="D21" s="274"/>
      <c r="E21" s="275"/>
      <c r="F21" s="276"/>
      <c r="G21" s="277"/>
    </row>
    <row r="22" spans="1:7" ht="11.25" customHeight="1">
      <c r="A22" s="67" t="s">
        <v>13</v>
      </c>
      <c r="B22" s="68">
        <v>5100</v>
      </c>
      <c r="C22" s="81" t="s">
        <v>40</v>
      </c>
      <c r="D22" s="278">
        <f>SUM(D26+D29)</f>
        <v>0</v>
      </c>
      <c r="E22" s="279">
        <f>SUM(E26+E29)</f>
        <v>0</v>
      </c>
      <c r="F22" s="280">
        <f>SUM(F23+F26+F29)</f>
        <v>40.410000000000004</v>
      </c>
      <c r="G22" s="281">
        <f>SUM(G23+G26+G29)</f>
        <v>40.410000000000004</v>
      </c>
    </row>
    <row r="23" spans="1:7" ht="11.25" customHeight="1">
      <c r="A23" s="71"/>
      <c r="B23" s="72"/>
      <c r="C23" s="77" t="s">
        <v>69</v>
      </c>
      <c r="D23" s="273">
        <f>SUM(D24)</f>
        <v>0</v>
      </c>
      <c r="E23" s="297">
        <f>SUM(E24)</f>
        <v>0</v>
      </c>
      <c r="F23" s="273">
        <f>SUM(F24)</f>
        <v>0.73</v>
      </c>
      <c r="G23" s="261">
        <f>SUM(E23:F23)</f>
        <v>0.73</v>
      </c>
    </row>
    <row r="24" spans="1:7" s="103" customFormat="1" ht="11.25" customHeight="1">
      <c r="A24" s="294"/>
      <c r="B24" s="295"/>
      <c r="C24" s="293" t="s">
        <v>58</v>
      </c>
      <c r="D24" s="271">
        <v>0</v>
      </c>
      <c r="E24" s="296">
        <v>0</v>
      </c>
      <c r="F24" s="271">
        <v>0.73</v>
      </c>
      <c r="G24" s="272">
        <f>SUM(E24:F24)</f>
        <v>0.73</v>
      </c>
    </row>
    <row r="25" spans="1:7" ht="7.5" customHeight="1">
      <c r="A25" s="71"/>
      <c r="B25" s="72"/>
      <c r="C25" s="77"/>
      <c r="D25" s="273"/>
      <c r="E25" s="292"/>
      <c r="F25" s="273"/>
      <c r="G25" s="261"/>
    </row>
    <row r="26" spans="1:9" ht="11.25" customHeight="1">
      <c r="A26" s="36"/>
      <c r="B26" s="34"/>
      <c r="C26" s="75" t="s">
        <v>70</v>
      </c>
      <c r="D26" s="243">
        <f>SUM(D27)</f>
        <v>0</v>
      </c>
      <c r="E26" s="244">
        <f>SUM(E27)</f>
        <v>0</v>
      </c>
      <c r="F26" s="217">
        <f>SUM(F27)</f>
        <v>5.12</v>
      </c>
      <c r="G26" s="218">
        <f>SUM(G27)</f>
        <v>5.12</v>
      </c>
      <c r="H26" s="1"/>
      <c r="I26" s="137"/>
    </row>
    <row r="27" spans="1:9" ht="11.25" customHeight="1">
      <c r="A27" s="36"/>
      <c r="B27" s="34"/>
      <c r="C27" s="32" t="s">
        <v>59</v>
      </c>
      <c r="D27" s="235">
        <v>0</v>
      </c>
      <c r="E27" s="236">
        <v>0</v>
      </c>
      <c r="F27" s="221">
        <v>5.12</v>
      </c>
      <c r="G27" s="237">
        <f>SUM(E27:F27)</f>
        <v>5.12</v>
      </c>
      <c r="H27" s="1"/>
      <c r="I27" s="137"/>
    </row>
    <row r="28" spans="1:7" ht="7.5" customHeight="1">
      <c r="A28" s="36"/>
      <c r="B28" s="34"/>
      <c r="C28" s="33"/>
      <c r="D28" s="235"/>
      <c r="E28" s="236"/>
      <c r="F28" s="282"/>
      <c r="G28" s="237"/>
    </row>
    <row r="29" spans="1:7" ht="11.25" customHeight="1">
      <c r="A29" s="36"/>
      <c r="B29" s="34"/>
      <c r="C29" s="73" t="s">
        <v>71</v>
      </c>
      <c r="D29" s="217">
        <f>SUM(D30:D32)</f>
        <v>0</v>
      </c>
      <c r="E29" s="253">
        <f>SUM(E30:E32)</f>
        <v>0</v>
      </c>
      <c r="F29" s="218">
        <f>SUM(F30:F32)</f>
        <v>34.56</v>
      </c>
      <c r="G29" s="283">
        <f>SUM(E29:F29)</f>
        <v>34.56</v>
      </c>
    </row>
    <row r="30" spans="1:7" ht="11.25" customHeight="1">
      <c r="A30" s="36"/>
      <c r="B30" s="34"/>
      <c r="C30" s="32" t="s">
        <v>60</v>
      </c>
      <c r="D30" s="219">
        <v>0</v>
      </c>
      <c r="E30" s="220">
        <v>0</v>
      </c>
      <c r="F30" s="247">
        <v>8.57</v>
      </c>
      <c r="G30" s="284">
        <f>SUM(E30:F30)</f>
        <v>8.57</v>
      </c>
    </row>
    <row r="31" spans="1:7" ht="11.25" customHeight="1">
      <c r="A31" s="36"/>
      <c r="B31" s="34"/>
      <c r="C31" s="10" t="s">
        <v>122</v>
      </c>
      <c r="D31" s="219">
        <v>0</v>
      </c>
      <c r="E31" s="220">
        <v>0</v>
      </c>
      <c r="F31" s="221">
        <v>1.83</v>
      </c>
      <c r="G31" s="284">
        <f>SUM(E31:F31)</f>
        <v>1.83</v>
      </c>
    </row>
    <row r="32" spans="1:7" ht="11.25" customHeight="1">
      <c r="A32" s="36"/>
      <c r="B32" s="34"/>
      <c r="C32" s="38" t="s">
        <v>95</v>
      </c>
      <c r="D32" s="219">
        <v>0</v>
      </c>
      <c r="E32" s="220">
        <v>0</v>
      </c>
      <c r="F32" s="221">
        <v>24.16</v>
      </c>
      <c r="G32" s="284">
        <f>SUM(E32:F32)</f>
        <v>24.16</v>
      </c>
    </row>
    <row r="33" spans="1:7" ht="7.5" customHeight="1" thickBot="1">
      <c r="A33" s="36"/>
      <c r="B33" s="34"/>
      <c r="C33" s="82"/>
      <c r="D33" s="285"/>
      <c r="E33" s="286"/>
      <c r="F33" s="254"/>
      <c r="G33" s="287"/>
    </row>
    <row r="34" spans="1:7" ht="11.25" customHeight="1">
      <c r="A34" s="69" t="s">
        <v>15</v>
      </c>
      <c r="B34" s="70">
        <v>5000</v>
      </c>
      <c r="C34" s="80" t="s">
        <v>40</v>
      </c>
      <c r="D34" s="267">
        <f>SUM(D35+D39)</f>
        <v>0</v>
      </c>
      <c r="E34" s="268">
        <f>SUM(E35+E39)</f>
        <v>0</v>
      </c>
      <c r="F34" s="242">
        <f>SUM(F35+F39)</f>
        <v>35.74</v>
      </c>
      <c r="G34" s="288">
        <f>SUM(E34:F34)</f>
        <v>35.74</v>
      </c>
    </row>
    <row r="35" spans="1:7" ht="11.25" customHeight="1">
      <c r="A35" s="36"/>
      <c r="B35" s="34"/>
      <c r="C35" s="73" t="s">
        <v>61</v>
      </c>
      <c r="D35" s="250">
        <f>SUM(D36:D37)</f>
        <v>0</v>
      </c>
      <c r="E35" s="251">
        <f>SUM(E36:E37)</f>
        <v>0</v>
      </c>
      <c r="F35" s="252">
        <f>SUM(F36:F37)</f>
        <v>31.560000000000002</v>
      </c>
      <c r="G35" s="262">
        <f>SUM(E35:F35)</f>
        <v>31.560000000000002</v>
      </c>
    </row>
    <row r="36" spans="1:7" ht="11.25" customHeight="1">
      <c r="A36" s="36"/>
      <c r="B36" s="34"/>
      <c r="C36" s="32" t="s">
        <v>92</v>
      </c>
      <c r="D36" s="235">
        <v>0</v>
      </c>
      <c r="E36" s="236">
        <v>0</v>
      </c>
      <c r="F36" s="289">
        <v>28.42</v>
      </c>
      <c r="G36" s="237">
        <f>SUM(E36:F36)</f>
        <v>28.42</v>
      </c>
    </row>
    <row r="37" spans="1:7" ht="11.25" customHeight="1">
      <c r="A37" s="36"/>
      <c r="B37" s="34"/>
      <c r="C37" s="32" t="s">
        <v>93</v>
      </c>
      <c r="D37" s="235">
        <v>0</v>
      </c>
      <c r="E37" s="236">
        <v>0</v>
      </c>
      <c r="F37" s="221">
        <v>3.14</v>
      </c>
      <c r="G37" s="237">
        <f>SUM(E37:F37)</f>
        <v>3.14</v>
      </c>
    </row>
    <row r="38" spans="1:7" ht="7.5" customHeight="1">
      <c r="A38" s="36"/>
      <c r="B38" s="34"/>
      <c r="C38" s="33"/>
      <c r="D38" s="235"/>
      <c r="E38" s="236"/>
      <c r="F38" s="221"/>
      <c r="G38" s="237"/>
    </row>
    <row r="39" spans="1:9" ht="11.25" customHeight="1">
      <c r="A39" s="36"/>
      <c r="B39" s="34"/>
      <c r="C39" s="73" t="s">
        <v>99</v>
      </c>
      <c r="D39" s="217">
        <f>SUM(D40:D40)</f>
        <v>0</v>
      </c>
      <c r="E39" s="253">
        <f>SUM(E40:E40)</f>
        <v>0</v>
      </c>
      <c r="F39" s="233">
        <f>SUM(F40:F40)</f>
        <v>4.18</v>
      </c>
      <c r="G39" s="234">
        <f>SUM(E39:F39)</f>
        <v>4.18</v>
      </c>
      <c r="H39" s="1"/>
      <c r="I39" s="39"/>
    </row>
    <row r="40" spans="1:7" ht="11.25" customHeight="1">
      <c r="A40" s="36"/>
      <c r="B40" s="34"/>
      <c r="C40" s="38" t="s">
        <v>100</v>
      </c>
      <c r="D40" s="235">
        <v>0</v>
      </c>
      <c r="E40" s="236">
        <v>0</v>
      </c>
      <c r="F40" s="221">
        <v>4.18</v>
      </c>
      <c r="G40" s="237">
        <f>SUM(E40:F40)</f>
        <v>4.18</v>
      </c>
    </row>
    <row r="41" spans="1:7" ht="7.5" customHeight="1" thickBot="1">
      <c r="A41" s="37"/>
      <c r="B41" s="35"/>
      <c r="C41" s="76"/>
      <c r="D41" s="285"/>
      <c r="E41" s="286"/>
      <c r="F41" s="254"/>
      <c r="G41" s="287"/>
    </row>
    <row r="42" spans="1:7" ht="12" customHeight="1">
      <c r="A42" s="67" t="s">
        <v>19</v>
      </c>
      <c r="B42" s="92">
        <v>3000</v>
      </c>
      <c r="C42" s="91"/>
      <c r="D42" s="290">
        <v>0</v>
      </c>
      <c r="E42" s="279">
        <v>0</v>
      </c>
      <c r="F42" s="281">
        <f>SUM(F43+F46+F57+F71+F74+F78)</f>
        <v>966.3399999999999</v>
      </c>
      <c r="G42" s="281">
        <f>SUM(E42:F42)</f>
        <v>966.3399999999999</v>
      </c>
    </row>
    <row r="43" spans="1:7" ht="12" customHeight="1">
      <c r="A43" s="36"/>
      <c r="B43" s="87"/>
      <c r="C43" s="86" t="s">
        <v>87</v>
      </c>
      <c r="D43" s="231">
        <v>0</v>
      </c>
      <c r="E43" s="232">
        <v>0</v>
      </c>
      <c r="F43" s="233">
        <f>SUM(F44)</f>
        <v>10.42</v>
      </c>
      <c r="G43" s="233">
        <f>SUM(E43:F43)</f>
        <v>10.42</v>
      </c>
    </row>
    <row r="44" spans="1:7" ht="11.25" customHeight="1">
      <c r="A44" s="408"/>
      <c r="B44" s="87"/>
      <c r="C44" s="11" t="s">
        <v>177</v>
      </c>
      <c r="D44" s="235">
        <v>0</v>
      </c>
      <c r="E44" s="236">
        <v>0</v>
      </c>
      <c r="F44" s="221">
        <v>10.42</v>
      </c>
      <c r="G44" s="221">
        <f>SUM(E44:F44)</f>
        <v>10.42</v>
      </c>
    </row>
    <row r="45" spans="1:7" ht="7.5" customHeight="1">
      <c r="A45" s="408"/>
      <c r="B45" s="87"/>
      <c r="C45" s="11"/>
      <c r="D45" s="217"/>
      <c r="E45" s="253"/>
      <c r="F45" s="221"/>
      <c r="G45" s="221"/>
    </row>
    <row r="46" spans="1:9" ht="11.25" customHeight="1">
      <c r="A46" s="408"/>
      <c r="B46" s="87"/>
      <c r="C46" s="73" t="s">
        <v>88</v>
      </c>
      <c r="D46" s="231">
        <v>0</v>
      </c>
      <c r="E46" s="232">
        <v>0</v>
      </c>
      <c r="F46" s="233">
        <f>SUM(F47:F55)</f>
        <v>72.87</v>
      </c>
      <c r="G46" s="233">
        <f>SUM(E46:F46)</f>
        <v>72.87</v>
      </c>
      <c r="I46" s="88"/>
    </row>
    <row r="47" spans="1:9" ht="11.25" customHeight="1">
      <c r="A47" s="408"/>
      <c r="B47" s="87"/>
      <c r="C47" s="66" t="s">
        <v>180</v>
      </c>
      <c r="D47" s="235">
        <v>0</v>
      </c>
      <c r="E47" s="325">
        <v>0</v>
      </c>
      <c r="F47" s="326">
        <v>7.39</v>
      </c>
      <c r="G47" s="221">
        <f>SUM(E47:F47)</f>
        <v>7.39</v>
      </c>
      <c r="I47" s="88"/>
    </row>
    <row r="48" spans="1:9" ht="11.25" customHeight="1">
      <c r="A48" s="408"/>
      <c r="B48" s="87"/>
      <c r="C48" s="66" t="s">
        <v>81</v>
      </c>
      <c r="D48" s="235">
        <v>0</v>
      </c>
      <c r="E48" s="325">
        <v>0</v>
      </c>
      <c r="F48" s="326">
        <v>6.83</v>
      </c>
      <c r="G48" s="221">
        <f aca="true" t="shared" si="0" ref="G48:G55">SUM(E48:F48)</f>
        <v>6.83</v>
      </c>
      <c r="I48" s="88"/>
    </row>
    <row r="49" spans="1:9" ht="11.25" customHeight="1">
      <c r="A49" s="408"/>
      <c r="B49" s="87"/>
      <c r="C49" s="66" t="s">
        <v>179</v>
      </c>
      <c r="D49" s="235">
        <v>0</v>
      </c>
      <c r="E49" s="325">
        <v>0</v>
      </c>
      <c r="F49" s="326">
        <v>20.53</v>
      </c>
      <c r="G49" s="221">
        <f t="shared" si="0"/>
        <v>20.53</v>
      </c>
      <c r="I49" s="89"/>
    </row>
    <row r="50" spans="1:9" ht="11.25" customHeight="1">
      <c r="A50" s="408"/>
      <c r="B50" s="87"/>
      <c r="C50" s="99" t="s">
        <v>136</v>
      </c>
      <c r="D50" s="235">
        <v>0</v>
      </c>
      <c r="E50" s="325">
        <v>0</v>
      </c>
      <c r="F50" s="327">
        <v>7.57</v>
      </c>
      <c r="G50" s="221">
        <f t="shared" si="0"/>
        <v>7.57</v>
      </c>
      <c r="H50" s="6"/>
      <c r="I50" s="89"/>
    </row>
    <row r="51" spans="1:9" ht="11.25" customHeight="1">
      <c r="A51" s="408"/>
      <c r="B51" s="87"/>
      <c r="C51" s="66" t="s">
        <v>137</v>
      </c>
      <c r="D51" s="235">
        <v>0</v>
      </c>
      <c r="E51" s="325">
        <v>0</v>
      </c>
      <c r="F51" s="326">
        <v>2.6</v>
      </c>
      <c r="G51" s="221">
        <f t="shared" si="0"/>
        <v>2.6</v>
      </c>
      <c r="H51" s="6"/>
      <c r="I51" s="89"/>
    </row>
    <row r="52" spans="1:9" ht="11.25" customHeight="1">
      <c r="A52" s="408"/>
      <c r="B52" s="87"/>
      <c r="C52" s="66" t="s">
        <v>181</v>
      </c>
      <c r="D52" s="235">
        <v>0</v>
      </c>
      <c r="E52" s="325">
        <v>0</v>
      </c>
      <c r="F52" s="326">
        <v>4.9</v>
      </c>
      <c r="G52" s="221">
        <f t="shared" si="0"/>
        <v>4.9</v>
      </c>
      <c r="H52" s="6"/>
      <c r="I52" s="89"/>
    </row>
    <row r="53" spans="1:9" ht="11.25" customHeight="1">
      <c r="A53" s="408"/>
      <c r="B53" s="87"/>
      <c r="C53" s="66" t="s">
        <v>144</v>
      </c>
      <c r="D53" s="235">
        <v>0</v>
      </c>
      <c r="E53" s="325">
        <v>0</v>
      </c>
      <c r="F53" s="326">
        <v>19.58</v>
      </c>
      <c r="G53" s="221">
        <f t="shared" si="0"/>
        <v>19.58</v>
      </c>
      <c r="I53" s="88"/>
    </row>
    <row r="54" spans="1:9" ht="11.25" customHeight="1">
      <c r="A54" s="408"/>
      <c r="B54" s="87"/>
      <c r="C54" s="66" t="s">
        <v>182</v>
      </c>
      <c r="D54" s="235">
        <v>0</v>
      </c>
      <c r="E54" s="325">
        <v>0</v>
      </c>
      <c r="F54" s="326">
        <v>1.8</v>
      </c>
      <c r="G54" s="221">
        <f t="shared" si="0"/>
        <v>1.8</v>
      </c>
      <c r="I54" s="88"/>
    </row>
    <row r="55" spans="1:9" ht="11.25" customHeight="1">
      <c r="A55" s="408"/>
      <c r="B55" s="87"/>
      <c r="C55" s="66" t="s">
        <v>183</v>
      </c>
      <c r="D55" s="235">
        <v>0</v>
      </c>
      <c r="E55" s="325">
        <v>0</v>
      </c>
      <c r="F55" s="326">
        <v>1.67</v>
      </c>
      <c r="G55" s="221">
        <f t="shared" si="0"/>
        <v>1.67</v>
      </c>
      <c r="I55" s="90"/>
    </row>
    <row r="56" spans="1:9" ht="7.5" customHeight="1">
      <c r="A56" s="408"/>
      <c r="B56" s="87"/>
      <c r="C56" s="66"/>
      <c r="D56" s="235"/>
      <c r="E56" s="236"/>
      <c r="F56" s="221"/>
      <c r="G56" s="221"/>
      <c r="I56" s="90"/>
    </row>
    <row r="57" spans="1:7" ht="11.25" customHeight="1">
      <c r="A57" s="408"/>
      <c r="B57" s="87"/>
      <c r="C57" s="93" t="s">
        <v>89</v>
      </c>
      <c r="D57" s="231">
        <v>0</v>
      </c>
      <c r="E57" s="232">
        <v>0</v>
      </c>
      <c r="F57" s="233">
        <f>SUM(F58:F69)</f>
        <v>581.73</v>
      </c>
      <c r="G57" s="233">
        <f>SUM(E57:F57)</f>
        <v>581.73</v>
      </c>
    </row>
    <row r="58" spans="1:7" ht="11.25" customHeight="1">
      <c r="A58" s="408"/>
      <c r="B58" s="87"/>
      <c r="C58" s="66" t="s">
        <v>140</v>
      </c>
      <c r="D58" s="235">
        <v>0</v>
      </c>
      <c r="E58" s="325">
        <v>0</v>
      </c>
      <c r="F58" s="326">
        <v>6.89</v>
      </c>
      <c r="G58" s="221">
        <f>SUM(E58:F58)</f>
        <v>6.89</v>
      </c>
    </row>
    <row r="59" spans="1:7" ht="11.25" customHeight="1">
      <c r="A59" s="408"/>
      <c r="B59" s="87"/>
      <c r="C59" s="66" t="s">
        <v>145</v>
      </c>
      <c r="D59" s="235">
        <v>0</v>
      </c>
      <c r="E59" s="325">
        <v>0</v>
      </c>
      <c r="F59" s="326">
        <v>2.2</v>
      </c>
      <c r="G59" s="221">
        <f aca="true" t="shared" si="1" ref="G59:G69">SUM(E59:F59)</f>
        <v>2.2</v>
      </c>
    </row>
    <row r="60" spans="1:7" ht="11.25" customHeight="1">
      <c r="A60" s="408"/>
      <c r="B60" s="87"/>
      <c r="C60" s="66" t="s">
        <v>146</v>
      </c>
      <c r="D60" s="235">
        <v>0</v>
      </c>
      <c r="E60" s="325">
        <v>0</v>
      </c>
      <c r="F60" s="326">
        <v>3.05</v>
      </c>
      <c r="G60" s="221">
        <f t="shared" si="1"/>
        <v>3.05</v>
      </c>
    </row>
    <row r="61" spans="1:7" ht="11.25" customHeight="1">
      <c r="A61" s="408"/>
      <c r="B61" s="87"/>
      <c r="C61" s="320" t="s">
        <v>151</v>
      </c>
      <c r="D61" s="235">
        <v>0</v>
      </c>
      <c r="E61" s="325">
        <v>0</v>
      </c>
      <c r="F61" s="327">
        <v>58.56</v>
      </c>
      <c r="G61" s="221">
        <f t="shared" si="1"/>
        <v>58.56</v>
      </c>
    </row>
    <row r="62" spans="1:7" ht="11.25" customHeight="1">
      <c r="A62" s="408"/>
      <c r="B62" s="87"/>
      <c r="C62" s="66" t="s">
        <v>153</v>
      </c>
      <c r="D62" s="235">
        <v>0</v>
      </c>
      <c r="E62" s="325">
        <v>0</v>
      </c>
      <c r="F62" s="326">
        <v>201.87</v>
      </c>
      <c r="G62" s="221">
        <f t="shared" si="1"/>
        <v>201.87</v>
      </c>
    </row>
    <row r="63" spans="1:7" ht="11.25" customHeight="1">
      <c r="A63" s="408"/>
      <c r="B63" s="87"/>
      <c r="C63" s="66" t="s">
        <v>156</v>
      </c>
      <c r="D63" s="235">
        <v>0</v>
      </c>
      <c r="E63" s="325">
        <v>0</v>
      </c>
      <c r="F63" s="326">
        <v>23.6</v>
      </c>
      <c r="G63" s="221">
        <f t="shared" si="1"/>
        <v>23.6</v>
      </c>
    </row>
    <row r="64" spans="1:7" ht="11.25" customHeight="1">
      <c r="A64" s="408"/>
      <c r="B64" s="87"/>
      <c r="C64" s="66" t="s">
        <v>157</v>
      </c>
      <c r="D64" s="235">
        <v>0</v>
      </c>
      <c r="E64" s="325">
        <v>0</v>
      </c>
      <c r="F64" s="326">
        <v>12.11</v>
      </c>
      <c r="G64" s="221">
        <f t="shared" si="1"/>
        <v>12.11</v>
      </c>
    </row>
    <row r="65" spans="1:7" ht="11.25" customHeight="1">
      <c r="A65" s="408"/>
      <c r="B65" s="87"/>
      <c r="C65" s="99" t="s">
        <v>159</v>
      </c>
      <c r="D65" s="235">
        <v>0</v>
      </c>
      <c r="E65" s="325">
        <v>0</v>
      </c>
      <c r="F65" s="323">
        <v>202.07</v>
      </c>
      <c r="G65" s="221">
        <f t="shared" si="1"/>
        <v>202.07</v>
      </c>
    </row>
    <row r="66" spans="1:7" ht="11.25" customHeight="1">
      <c r="A66" s="408"/>
      <c r="B66" s="87"/>
      <c r="C66" s="322" t="s">
        <v>161</v>
      </c>
      <c r="D66" s="235">
        <v>0</v>
      </c>
      <c r="E66" s="325">
        <v>0</v>
      </c>
      <c r="F66" s="323">
        <v>33.7</v>
      </c>
      <c r="G66" s="221">
        <f t="shared" si="1"/>
        <v>33.7</v>
      </c>
    </row>
    <row r="67" spans="1:7" ht="12" customHeight="1">
      <c r="A67" s="408"/>
      <c r="B67" s="87"/>
      <c r="C67" s="322" t="s">
        <v>162</v>
      </c>
      <c r="D67" s="235">
        <v>0</v>
      </c>
      <c r="E67" s="325">
        <v>0</v>
      </c>
      <c r="F67" s="323">
        <v>0.78</v>
      </c>
      <c r="G67" s="221">
        <f t="shared" si="1"/>
        <v>0.78</v>
      </c>
    </row>
    <row r="68" spans="1:7" ht="11.25" customHeight="1">
      <c r="A68" s="408"/>
      <c r="B68" s="87"/>
      <c r="C68" s="322" t="s">
        <v>164</v>
      </c>
      <c r="D68" s="235">
        <v>0</v>
      </c>
      <c r="E68" s="325">
        <v>0</v>
      </c>
      <c r="F68" s="323">
        <v>20.4</v>
      </c>
      <c r="G68" s="221">
        <f t="shared" si="1"/>
        <v>20.4</v>
      </c>
    </row>
    <row r="69" spans="1:7" ht="11.25" customHeight="1">
      <c r="A69" s="408"/>
      <c r="B69" s="87"/>
      <c r="C69" s="42" t="s">
        <v>166</v>
      </c>
      <c r="D69" s="235">
        <v>0</v>
      </c>
      <c r="E69" s="325">
        <v>0</v>
      </c>
      <c r="F69" s="323">
        <v>16.5</v>
      </c>
      <c r="G69" s="221">
        <f t="shared" si="1"/>
        <v>16.5</v>
      </c>
    </row>
    <row r="70" spans="1:7" ht="7.5" customHeight="1">
      <c r="A70" s="408"/>
      <c r="B70" s="87"/>
      <c r="C70" s="42"/>
      <c r="D70" s="235"/>
      <c r="E70" s="236"/>
      <c r="F70" s="289"/>
      <c r="G70" s="289"/>
    </row>
    <row r="71" spans="1:7" ht="11.25" customHeight="1">
      <c r="A71" s="408"/>
      <c r="B71" s="87"/>
      <c r="C71" s="77" t="s">
        <v>189</v>
      </c>
      <c r="D71" s="231">
        <v>0</v>
      </c>
      <c r="E71" s="232">
        <v>0</v>
      </c>
      <c r="F71" s="291">
        <f>SUM(F72)</f>
        <v>0.68</v>
      </c>
      <c r="G71" s="291">
        <f>SUM(E71:F71)</f>
        <v>0.68</v>
      </c>
    </row>
    <row r="72" spans="1:7" ht="11.25" customHeight="1">
      <c r="A72" s="408"/>
      <c r="B72" s="87"/>
      <c r="C72" s="42" t="s">
        <v>184</v>
      </c>
      <c r="D72" s="235">
        <v>0</v>
      </c>
      <c r="E72" s="236">
        <v>0</v>
      </c>
      <c r="F72" s="289">
        <v>0.68</v>
      </c>
      <c r="G72" s="289">
        <f>SUM(E72:F72)</f>
        <v>0.68</v>
      </c>
    </row>
    <row r="73" spans="1:7" ht="7.5" customHeight="1">
      <c r="A73" s="408"/>
      <c r="B73" s="87"/>
      <c r="C73" s="42"/>
      <c r="D73" s="235"/>
      <c r="E73" s="236"/>
      <c r="F73" s="289"/>
      <c r="G73" s="289"/>
    </row>
    <row r="74" spans="1:7" ht="11.25" customHeight="1">
      <c r="A74" s="408"/>
      <c r="B74" s="87"/>
      <c r="C74" s="77" t="s">
        <v>190</v>
      </c>
      <c r="D74" s="231">
        <v>0</v>
      </c>
      <c r="E74" s="232">
        <v>0</v>
      </c>
      <c r="F74" s="291">
        <f>SUM(F75:F76)</f>
        <v>12.11</v>
      </c>
      <c r="G74" s="291">
        <f>SUM(E74:F74)</f>
        <v>12.11</v>
      </c>
    </row>
    <row r="75" spans="1:11" ht="10.5" customHeight="1">
      <c r="A75" s="408"/>
      <c r="B75" s="87"/>
      <c r="C75" s="322" t="s">
        <v>170</v>
      </c>
      <c r="D75" s="235">
        <v>0</v>
      </c>
      <c r="E75" s="325">
        <v>0</v>
      </c>
      <c r="F75" s="323">
        <v>6.29</v>
      </c>
      <c r="G75" s="289">
        <f>SUM(E75:F75)</f>
        <v>6.29</v>
      </c>
      <c r="K75" s="39"/>
    </row>
    <row r="76" spans="1:7" ht="11.25" customHeight="1">
      <c r="A76" s="408"/>
      <c r="B76" s="87"/>
      <c r="C76" s="322" t="s">
        <v>171</v>
      </c>
      <c r="D76" s="235">
        <v>0</v>
      </c>
      <c r="E76" s="325">
        <v>0</v>
      </c>
      <c r="F76" s="323">
        <v>5.82</v>
      </c>
      <c r="G76" s="289">
        <f>SUM(E76:F76)</f>
        <v>5.82</v>
      </c>
    </row>
    <row r="77" spans="1:7" ht="7.5" customHeight="1">
      <c r="A77" s="408"/>
      <c r="B77" s="87"/>
      <c r="C77" s="99"/>
      <c r="D77" s="235"/>
      <c r="E77" s="236"/>
      <c r="F77" s="221"/>
      <c r="G77" s="221"/>
    </row>
    <row r="78" spans="1:7" ht="11.25" customHeight="1">
      <c r="A78" s="408"/>
      <c r="B78" s="87"/>
      <c r="C78" s="100" t="s">
        <v>187</v>
      </c>
      <c r="D78" s="231">
        <v>0</v>
      </c>
      <c r="E78" s="232">
        <v>0</v>
      </c>
      <c r="F78" s="233">
        <f>SUM(F79)</f>
        <v>288.53</v>
      </c>
      <c r="G78" s="233">
        <f>SUM(E78:F78)</f>
        <v>288.53</v>
      </c>
    </row>
    <row r="79" spans="1:7" ht="11.25" customHeight="1">
      <c r="A79" s="408"/>
      <c r="B79" s="87"/>
      <c r="C79" s="99" t="s">
        <v>172</v>
      </c>
      <c r="D79" s="235">
        <v>0</v>
      </c>
      <c r="E79" s="236">
        <v>0</v>
      </c>
      <c r="F79" s="221">
        <v>288.53</v>
      </c>
      <c r="G79" s="221">
        <f>SUM(F79)</f>
        <v>288.53</v>
      </c>
    </row>
    <row r="80" spans="1:7" ht="7.5" customHeight="1" thickBot="1">
      <c r="A80" s="408"/>
      <c r="B80" s="87"/>
      <c r="C80" s="32"/>
      <c r="D80" s="274"/>
      <c r="E80" s="275"/>
      <c r="F80" s="127"/>
      <c r="G80" s="127"/>
    </row>
    <row r="81" spans="1:7" ht="7.5" customHeight="1">
      <c r="A81" s="383" t="s">
        <v>35</v>
      </c>
      <c r="B81" s="384"/>
      <c r="C81" s="384"/>
      <c r="D81" s="396">
        <f>SUM(D13+D18+D22+D34+D42)</f>
        <v>0</v>
      </c>
      <c r="E81" s="409">
        <f>SUM(E13+E18+E22+E34+E42)</f>
        <v>0</v>
      </c>
      <c r="F81" s="396">
        <f>SUM(F13+F18+F22+F34+F42)</f>
        <v>1505.69</v>
      </c>
      <c r="G81" s="364">
        <f>SUM(G13+G18+G22+G34+G42)</f>
        <v>1505.69</v>
      </c>
    </row>
    <row r="82" spans="1:7" ht="7.5" customHeight="1" thickBot="1">
      <c r="A82" s="385"/>
      <c r="B82" s="386"/>
      <c r="C82" s="386"/>
      <c r="D82" s="397"/>
      <c r="E82" s="410"/>
      <c r="F82" s="397"/>
      <c r="G82" s="365"/>
    </row>
    <row r="86" s="15" customFormat="1" ht="15.75">
      <c r="A86" s="2" t="s">
        <v>72</v>
      </c>
    </row>
    <row r="87" s="15" customFormat="1" ht="12" customHeight="1" thickBot="1">
      <c r="A87" s="2"/>
    </row>
    <row r="88" spans="1:7" ht="12.75">
      <c r="A88" s="400" t="s">
        <v>5</v>
      </c>
      <c r="B88" s="400" t="s">
        <v>34</v>
      </c>
      <c r="C88" s="398" t="s">
        <v>66</v>
      </c>
      <c r="D88" s="366" t="s">
        <v>37</v>
      </c>
      <c r="E88" s="367"/>
      <c r="F88" s="367"/>
      <c r="G88" s="387"/>
    </row>
    <row r="89" spans="1:7" ht="12.75">
      <c r="A89" s="401"/>
      <c r="B89" s="401"/>
      <c r="C89" s="399"/>
      <c r="D89" s="388" t="s">
        <v>0</v>
      </c>
      <c r="E89" s="389"/>
      <c r="F89" s="390" t="s">
        <v>38</v>
      </c>
      <c r="G89" s="392" t="s">
        <v>7</v>
      </c>
    </row>
    <row r="90" spans="1:7" ht="12.75">
      <c r="A90" s="391"/>
      <c r="B90" s="391"/>
      <c r="C90" s="411"/>
      <c r="D90" s="133" t="s">
        <v>1</v>
      </c>
      <c r="E90" s="50" t="s">
        <v>2</v>
      </c>
      <c r="F90" s="391"/>
      <c r="G90" s="393"/>
    </row>
    <row r="91" spans="1:9" s="8" customFormat="1" ht="10.5" customHeight="1" thickBot="1">
      <c r="A91" s="3"/>
      <c r="B91" s="3"/>
      <c r="C91" s="79"/>
      <c r="D91" s="4">
        <v>1</v>
      </c>
      <c r="E91" s="64">
        <v>2</v>
      </c>
      <c r="F91" s="65">
        <v>3</v>
      </c>
      <c r="G91" s="51" t="s">
        <v>75</v>
      </c>
      <c r="I91" s="312"/>
    </row>
    <row r="92" spans="1:7" s="8" customFormat="1" ht="10.5" customHeight="1">
      <c r="A92" s="69" t="s">
        <v>8</v>
      </c>
      <c r="B92" s="70">
        <v>1000</v>
      </c>
      <c r="C92" s="80" t="s">
        <v>40</v>
      </c>
      <c r="D92" s="211">
        <f>SUM(D93)</f>
        <v>0</v>
      </c>
      <c r="E92" s="212">
        <f>SUM(E93)</f>
        <v>0</v>
      </c>
      <c r="F92" s="213">
        <f>SUM(F93)</f>
        <v>459.32</v>
      </c>
      <c r="G92" s="214">
        <f aca="true" t="shared" si="2" ref="G92:G97">SUM(E92:F92)</f>
        <v>459.32</v>
      </c>
    </row>
    <row r="93" spans="1:7" s="8" customFormat="1" ht="10.5" customHeight="1">
      <c r="A93" s="36"/>
      <c r="B93" s="34"/>
      <c r="C93" s="73" t="s">
        <v>47</v>
      </c>
      <c r="D93" s="215">
        <f>SUM(D94:D97)</f>
        <v>0</v>
      </c>
      <c r="E93" s="216">
        <f>SUM(E94:E97)</f>
        <v>0</v>
      </c>
      <c r="F93" s="217">
        <f>SUM(F94:F97)</f>
        <v>459.32</v>
      </c>
      <c r="G93" s="218">
        <f t="shared" si="2"/>
        <v>459.32</v>
      </c>
    </row>
    <row r="94" spans="1:9" s="8" customFormat="1" ht="10.5" customHeight="1">
      <c r="A94" s="36"/>
      <c r="B94" s="34"/>
      <c r="C94" s="32" t="s">
        <v>49</v>
      </c>
      <c r="D94" s="219">
        <v>0</v>
      </c>
      <c r="E94" s="220">
        <v>0</v>
      </c>
      <c r="F94" s="221">
        <v>83.12</v>
      </c>
      <c r="G94" s="222">
        <f t="shared" si="2"/>
        <v>83.12</v>
      </c>
      <c r="I94" s="138"/>
    </row>
    <row r="95" spans="1:9" s="8" customFormat="1" ht="10.5" customHeight="1">
      <c r="A95" s="36"/>
      <c r="B95" s="34"/>
      <c r="C95" s="32" t="s">
        <v>106</v>
      </c>
      <c r="D95" s="223">
        <v>0</v>
      </c>
      <c r="E95" s="224">
        <v>0</v>
      </c>
      <c r="F95" s="221">
        <v>114.61</v>
      </c>
      <c r="G95" s="222">
        <f t="shared" si="2"/>
        <v>114.61</v>
      </c>
      <c r="I95" s="138"/>
    </row>
    <row r="96" spans="1:9" s="8" customFormat="1" ht="10.5" customHeight="1">
      <c r="A96" s="36"/>
      <c r="B96" s="34"/>
      <c r="C96" s="32" t="s">
        <v>107</v>
      </c>
      <c r="D96" s="223">
        <v>0</v>
      </c>
      <c r="E96" s="224">
        <v>0</v>
      </c>
      <c r="F96" s="221">
        <v>66.58</v>
      </c>
      <c r="G96" s="222">
        <f t="shared" si="2"/>
        <v>66.58</v>
      </c>
      <c r="I96" s="138"/>
    </row>
    <row r="97" spans="1:7" s="8" customFormat="1" ht="10.5" customHeight="1">
      <c r="A97" s="36"/>
      <c r="B97" s="34"/>
      <c r="C97" s="32" t="s">
        <v>73</v>
      </c>
      <c r="D97" s="223">
        <v>0</v>
      </c>
      <c r="E97" s="224">
        <v>0</v>
      </c>
      <c r="F97" s="221">
        <v>195.01</v>
      </c>
      <c r="G97" s="222">
        <f t="shared" si="2"/>
        <v>195.01</v>
      </c>
    </row>
    <row r="98" spans="1:7" s="8" customFormat="1" ht="7.5" customHeight="1" thickBot="1">
      <c r="A98" s="37"/>
      <c r="B98" s="35"/>
      <c r="C98" s="78"/>
      <c r="D98" s="225"/>
      <c r="E98" s="226"/>
      <c r="F98" s="227"/>
      <c r="G98" s="228"/>
    </row>
    <row r="99" spans="1:7" ht="11.25" customHeight="1">
      <c r="A99" s="67" t="s">
        <v>13</v>
      </c>
      <c r="B99" s="68">
        <v>5100</v>
      </c>
      <c r="C99" s="80" t="s">
        <v>40</v>
      </c>
      <c r="D99" s="229">
        <f>SUM(D100)</f>
        <v>0</v>
      </c>
      <c r="E99" s="229">
        <f>SUM(E100)</f>
        <v>0</v>
      </c>
      <c r="F99" s="229">
        <f>SUM(F100)</f>
        <v>1.5</v>
      </c>
      <c r="G99" s="230">
        <f>SUM(G100)</f>
        <v>1.5</v>
      </c>
    </row>
    <row r="100" spans="1:7" ht="11.25" customHeight="1">
      <c r="A100" s="36"/>
      <c r="B100" s="34"/>
      <c r="C100" s="73" t="s">
        <v>109</v>
      </c>
      <c r="D100" s="231">
        <f>SUM(D101)</f>
        <v>0</v>
      </c>
      <c r="E100" s="232">
        <f>SUM(E101)</f>
        <v>0</v>
      </c>
      <c r="F100" s="233">
        <f>SUM(F101)</f>
        <v>1.5</v>
      </c>
      <c r="G100" s="234">
        <f>SUM(E100:F100)</f>
        <v>1.5</v>
      </c>
    </row>
    <row r="101" spans="1:7" ht="11.25" customHeight="1">
      <c r="A101" s="36"/>
      <c r="B101" s="34"/>
      <c r="C101" s="32" t="s">
        <v>108</v>
      </c>
      <c r="D101" s="235">
        <v>0</v>
      </c>
      <c r="E101" s="236">
        <v>0</v>
      </c>
      <c r="F101" s="221">
        <v>1.5</v>
      </c>
      <c r="G101" s="237">
        <f>SUM(E101:F101)</f>
        <v>1.5</v>
      </c>
    </row>
    <row r="102" spans="1:7" s="8" customFormat="1" ht="7.5" customHeight="1" thickBot="1">
      <c r="A102" s="36"/>
      <c r="B102" s="34"/>
      <c r="C102" s="132"/>
      <c r="D102" s="238"/>
      <c r="E102" s="239"/>
      <c r="F102" s="125"/>
      <c r="G102" s="126"/>
    </row>
    <row r="103" spans="1:7" s="8" customFormat="1" ht="15" customHeight="1">
      <c r="A103" s="69" t="s">
        <v>15</v>
      </c>
      <c r="B103" s="70">
        <v>5000</v>
      </c>
      <c r="C103" s="81" t="s">
        <v>40</v>
      </c>
      <c r="D103" s="240">
        <f>SUM(D105+D106)</f>
        <v>0</v>
      </c>
      <c r="E103" s="241">
        <f>SUM(E104+E106)</f>
        <v>0</v>
      </c>
      <c r="F103" s="242">
        <f>SUM(F104+F106)</f>
        <v>336.82</v>
      </c>
      <c r="G103" s="242">
        <f>SUM(E103:F103)</f>
        <v>336.82</v>
      </c>
    </row>
    <row r="104" spans="1:7" s="8" customFormat="1" ht="11.25" customHeight="1">
      <c r="A104" s="36"/>
      <c r="B104" s="34"/>
      <c r="C104" s="75" t="s">
        <v>188</v>
      </c>
      <c r="D104" s="243">
        <f>SUM(D105)</f>
        <v>0</v>
      </c>
      <c r="E104" s="244">
        <f>SUM(E105)</f>
        <v>0</v>
      </c>
      <c r="F104" s="218">
        <f>SUM(F105)</f>
        <v>56.94</v>
      </c>
      <c r="G104" s="245">
        <f>SUM(E104:F104)</f>
        <v>56.94</v>
      </c>
    </row>
    <row r="105" spans="1:7" s="8" customFormat="1" ht="11.25" customHeight="1">
      <c r="A105" s="36"/>
      <c r="B105" s="34"/>
      <c r="C105" s="32" t="s">
        <v>74</v>
      </c>
      <c r="D105" s="219">
        <v>0</v>
      </c>
      <c r="E105" s="220">
        <v>0</v>
      </c>
      <c r="F105" s="246">
        <v>56.94</v>
      </c>
      <c r="G105" s="222">
        <f>SUM(E105:F105)</f>
        <v>56.94</v>
      </c>
    </row>
    <row r="106" spans="1:9" ht="11.25" customHeight="1">
      <c r="A106" s="36"/>
      <c r="B106" s="34"/>
      <c r="C106" s="73" t="s">
        <v>62</v>
      </c>
      <c r="D106" s="243">
        <f>SUM(D107)</f>
        <v>0</v>
      </c>
      <c r="E106" s="244">
        <f>SUM(E107)</f>
        <v>0</v>
      </c>
      <c r="F106" s="218">
        <f>SUM(F107)</f>
        <v>279.88</v>
      </c>
      <c r="G106" s="245">
        <f>SUM(E106:F106)</f>
        <v>279.88</v>
      </c>
      <c r="I106" s="39"/>
    </row>
    <row r="107" spans="1:7" ht="11.25" customHeight="1">
      <c r="A107" s="36"/>
      <c r="B107" s="34"/>
      <c r="C107" s="32" t="s">
        <v>63</v>
      </c>
      <c r="D107" s="219">
        <v>0</v>
      </c>
      <c r="E107" s="220">
        <v>0</v>
      </c>
      <c r="F107" s="247">
        <v>279.88</v>
      </c>
      <c r="G107" s="222">
        <f>SUM(E107:F107)</f>
        <v>279.88</v>
      </c>
    </row>
    <row r="108" spans="1:7" ht="7.5" customHeight="1" thickBot="1">
      <c r="A108" s="37"/>
      <c r="B108" s="35"/>
      <c r="C108" s="78"/>
      <c r="D108" s="223"/>
      <c r="E108" s="224"/>
      <c r="F108" s="248"/>
      <c r="G108" s="249"/>
    </row>
    <row r="109" spans="1:9" ht="12" customHeight="1">
      <c r="A109" s="69" t="s">
        <v>19</v>
      </c>
      <c r="B109" s="70">
        <v>3000</v>
      </c>
      <c r="C109" s="136" t="s">
        <v>40</v>
      </c>
      <c r="D109" s="240">
        <v>0</v>
      </c>
      <c r="E109" s="241">
        <v>0</v>
      </c>
      <c r="F109" s="242">
        <f>SUM(F110+F114)</f>
        <v>261.24</v>
      </c>
      <c r="G109" s="242">
        <f>SUM(E109:F109)</f>
        <v>261.24</v>
      </c>
      <c r="I109" s="95"/>
    </row>
    <row r="110" spans="1:9" ht="11.25" customHeight="1">
      <c r="A110" s="101"/>
      <c r="B110" s="405"/>
      <c r="C110" s="94" t="s">
        <v>88</v>
      </c>
      <c r="D110" s="250">
        <v>0</v>
      </c>
      <c r="E110" s="251">
        <v>0</v>
      </c>
      <c r="F110" s="218">
        <f>SUM(F111:F113)</f>
        <v>61.24</v>
      </c>
      <c r="G110" s="218">
        <f>SUM(E110:F110)</f>
        <v>61.24</v>
      </c>
      <c r="I110" s="90"/>
    </row>
    <row r="111" spans="1:9" ht="10.5" customHeight="1">
      <c r="A111" s="101"/>
      <c r="B111" s="406"/>
      <c r="C111" s="97" t="s">
        <v>174</v>
      </c>
      <c r="D111" s="219">
        <v>0</v>
      </c>
      <c r="E111" s="220">
        <v>0</v>
      </c>
      <c r="F111" s="221">
        <v>32.74</v>
      </c>
      <c r="G111" s="221">
        <f>SUM(E111:F111)</f>
        <v>32.74</v>
      </c>
      <c r="I111" s="95"/>
    </row>
    <row r="112" spans="1:9" ht="10.5" customHeight="1">
      <c r="A112" s="101"/>
      <c r="B112" s="406"/>
      <c r="C112" s="324" t="s">
        <v>175</v>
      </c>
      <c r="D112" s="219">
        <v>0</v>
      </c>
      <c r="E112" s="220">
        <v>0</v>
      </c>
      <c r="F112" s="247">
        <v>28</v>
      </c>
      <c r="G112" s="221">
        <f>SUM(E112:F112)</f>
        <v>28</v>
      </c>
      <c r="I112" s="95"/>
    </row>
    <row r="113" spans="1:9" ht="10.5" customHeight="1">
      <c r="A113" s="101"/>
      <c r="B113" s="406"/>
      <c r="C113" s="97" t="s">
        <v>82</v>
      </c>
      <c r="D113" s="219">
        <v>0</v>
      </c>
      <c r="E113" s="220">
        <v>0</v>
      </c>
      <c r="F113" s="247">
        <v>0.5</v>
      </c>
      <c r="G113" s="221">
        <f>SUM(E113:F113)</f>
        <v>0.5</v>
      </c>
      <c r="I113" s="96"/>
    </row>
    <row r="114" spans="1:9" ht="10.5" customHeight="1">
      <c r="A114" s="101"/>
      <c r="B114" s="406"/>
      <c r="C114" s="98" t="s">
        <v>89</v>
      </c>
      <c r="D114" s="217">
        <v>0</v>
      </c>
      <c r="E114" s="253">
        <v>0</v>
      </c>
      <c r="F114" s="218">
        <f>SUM(F115)</f>
        <v>200</v>
      </c>
      <c r="G114" s="218">
        <f>SUM(G115)</f>
        <v>200</v>
      </c>
      <c r="I114" s="96"/>
    </row>
    <row r="115" spans="1:9" ht="10.5" customHeight="1">
      <c r="A115" s="101"/>
      <c r="B115" s="406"/>
      <c r="C115" s="97" t="s">
        <v>176</v>
      </c>
      <c r="D115" s="219">
        <v>0</v>
      </c>
      <c r="E115" s="220">
        <v>0</v>
      </c>
      <c r="F115" s="221">
        <v>200</v>
      </c>
      <c r="G115" s="221">
        <f>SUM(E115:F115)</f>
        <v>200</v>
      </c>
      <c r="I115" s="96"/>
    </row>
    <row r="116" spans="1:9" ht="10.5" customHeight="1" thickBot="1">
      <c r="A116" s="102"/>
      <c r="B116" s="407"/>
      <c r="C116" s="97"/>
      <c r="D116" s="223"/>
      <c r="E116" s="224"/>
      <c r="F116" s="254"/>
      <c r="G116" s="254"/>
      <c r="I116" s="90"/>
    </row>
    <row r="117" spans="1:7" ht="12.75">
      <c r="A117" s="383" t="s">
        <v>36</v>
      </c>
      <c r="B117" s="384"/>
      <c r="C117" s="384"/>
      <c r="D117" s="396">
        <f>SUM(D92+D99+D103+D109)</f>
        <v>0</v>
      </c>
      <c r="E117" s="394">
        <f>SUM(E92+E99+E103+E109)</f>
        <v>0</v>
      </c>
      <c r="F117" s="364">
        <f>SUM(F92+F99+F103+F109)</f>
        <v>1058.88</v>
      </c>
      <c r="G117" s="364">
        <f>SUM(G92+G99+G103+G109)</f>
        <v>1058.88</v>
      </c>
    </row>
    <row r="118" spans="1:7" ht="13.5" thickBot="1">
      <c r="A118" s="385"/>
      <c r="B118" s="386"/>
      <c r="C118" s="386"/>
      <c r="D118" s="397"/>
      <c r="E118" s="395"/>
      <c r="F118" s="365"/>
      <c r="G118" s="365"/>
    </row>
  </sheetData>
  <mergeCells count="27">
    <mergeCell ref="A3:G3"/>
    <mergeCell ref="A9:A11"/>
    <mergeCell ref="B9:B11"/>
    <mergeCell ref="B110:B116"/>
    <mergeCell ref="A44:A80"/>
    <mergeCell ref="F81:F82"/>
    <mergeCell ref="G81:G82"/>
    <mergeCell ref="D81:D82"/>
    <mergeCell ref="E81:E82"/>
    <mergeCell ref="C88:C90"/>
    <mergeCell ref="D9:G9"/>
    <mergeCell ref="D10:E10"/>
    <mergeCell ref="F10:F11"/>
    <mergeCell ref="G10:G11"/>
    <mergeCell ref="C9:C11"/>
    <mergeCell ref="A88:A90"/>
    <mergeCell ref="B88:B90"/>
    <mergeCell ref="A81:C82"/>
    <mergeCell ref="A117:C118"/>
    <mergeCell ref="G117:G118"/>
    <mergeCell ref="D88:G88"/>
    <mergeCell ref="D89:E89"/>
    <mergeCell ref="F89:F90"/>
    <mergeCell ref="G89:G90"/>
    <mergeCell ref="E117:E118"/>
    <mergeCell ref="F117:F118"/>
    <mergeCell ref="D117:D11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8" r:id="rId1"/>
  <headerFooter alignWithMargins="0">
    <oddHeader>&amp;R
</oddHeader>
  </headerFooter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C1" sqref="C1"/>
    </sheetView>
  </sheetViews>
  <sheetFormatPr defaultColWidth="9.00390625" defaultRowHeight="12.75"/>
  <cols>
    <col min="1" max="1" width="41.375" style="0" customWidth="1"/>
    <col min="2" max="2" width="11.375" style="0" customWidth="1"/>
    <col min="3" max="3" width="56.75390625" style="0" customWidth="1"/>
  </cols>
  <sheetData>
    <row r="1" spans="3:9" ht="12.75">
      <c r="C1" s="9" t="s">
        <v>191</v>
      </c>
      <c r="F1" s="1"/>
      <c r="I1" s="1"/>
    </row>
    <row r="2" spans="3:9" ht="12.75">
      <c r="C2" s="9" t="s">
        <v>31</v>
      </c>
      <c r="F2" s="1"/>
      <c r="I2" s="1"/>
    </row>
    <row r="3" spans="1:3" ht="15.75">
      <c r="A3" s="370" t="s">
        <v>80</v>
      </c>
      <c r="B3" s="370"/>
      <c r="C3" s="370"/>
    </row>
    <row r="4" ht="13.5" thickBot="1"/>
    <row r="5" spans="1:3" ht="12.75">
      <c r="A5" s="19" t="s">
        <v>20</v>
      </c>
      <c r="B5" s="20" t="s">
        <v>21</v>
      </c>
      <c r="C5" s="21" t="s">
        <v>22</v>
      </c>
    </row>
    <row r="6" spans="1:3" ht="13.5" thickBot="1">
      <c r="A6" s="22"/>
      <c r="B6" s="23" t="s">
        <v>23</v>
      </c>
      <c r="C6" s="24"/>
    </row>
    <row r="7" spans="1:3" ht="12.75">
      <c r="A7" s="25" t="s">
        <v>24</v>
      </c>
      <c r="B7" s="298">
        <f>SUM(B8:B13)</f>
        <v>912.5200000000001</v>
      </c>
      <c r="C7" s="26" t="s">
        <v>40</v>
      </c>
    </row>
    <row r="8" spans="1:3" ht="12.75">
      <c r="A8" s="10" t="s">
        <v>25</v>
      </c>
      <c r="B8" s="299">
        <v>83.12</v>
      </c>
      <c r="C8" s="27" t="s">
        <v>110</v>
      </c>
    </row>
    <row r="9" spans="1:3" ht="12.75">
      <c r="A9" s="10" t="s">
        <v>9</v>
      </c>
      <c r="B9" s="299">
        <v>341.61</v>
      </c>
      <c r="C9" s="27" t="s">
        <v>111</v>
      </c>
    </row>
    <row r="10" spans="1:3" ht="12.75">
      <c r="A10" s="10" t="s">
        <v>10</v>
      </c>
      <c r="B10" s="299">
        <v>226.2</v>
      </c>
      <c r="C10" s="27" t="s">
        <v>127</v>
      </c>
    </row>
    <row r="11" spans="1:3" ht="12.75">
      <c r="A11" s="10"/>
      <c r="B11" s="299"/>
      <c r="C11" s="27" t="s">
        <v>112</v>
      </c>
    </row>
    <row r="12" spans="1:3" ht="12.75">
      <c r="A12" s="10" t="s">
        <v>11</v>
      </c>
      <c r="B12" s="299">
        <v>66.58</v>
      </c>
      <c r="C12" s="27" t="s">
        <v>113</v>
      </c>
    </row>
    <row r="13" spans="1:3" ht="13.5" thickBot="1">
      <c r="A13" s="10" t="s">
        <v>26</v>
      </c>
      <c r="B13" s="299">
        <v>195.01</v>
      </c>
      <c r="C13" s="27" t="s">
        <v>114</v>
      </c>
    </row>
    <row r="14" spans="1:3" ht="12.75">
      <c r="A14" s="30" t="s">
        <v>27</v>
      </c>
      <c r="B14" s="300">
        <f>SUM(B15:B16)</f>
        <v>10</v>
      </c>
      <c r="C14" s="135" t="s">
        <v>40</v>
      </c>
    </row>
    <row r="15" spans="1:3" s="7" customFormat="1" ht="11.25">
      <c r="A15" s="46" t="s">
        <v>115</v>
      </c>
      <c r="B15" s="301">
        <v>10</v>
      </c>
      <c r="C15" s="47" t="s">
        <v>116</v>
      </c>
    </row>
    <row r="16" spans="1:3" ht="13.5" thickBot="1">
      <c r="A16" s="40"/>
      <c r="B16" s="302"/>
      <c r="C16" s="41"/>
    </row>
    <row r="17" spans="1:3" ht="12.75">
      <c r="A17" s="30" t="s">
        <v>28</v>
      </c>
      <c r="B17" s="300">
        <f>SUM(B18:B23)</f>
        <v>41.91</v>
      </c>
      <c r="C17" s="31" t="s">
        <v>40</v>
      </c>
    </row>
    <row r="18" spans="1:3" s="7" customFormat="1" ht="11.25">
      <c r="A18" s="42" t="s">
        <v>76</v>
      </c>
      <c r="B18" s="303">
        <v>0.73</v>
      </c>
      <c r="C18" s="27" t="s">
        <v>117</v>
      </c>
    </row>
    <row r="19" spans="1:3" ht="12.75">
      <c r="A19" s="10" t="s">
        <v>14</v>
      </c>
      <c r="B19" s="299">
        <v>5.12</v>
      </c>
      <c r="C19" s="27" t="s">
        <v>77</v>
      </c>
    </row>
    <row r="20" spans="1:3" ht="12.75">
      <c r="A20" s="10" t="s">
        <v>118</v>
      </c>
      <c r="B20" s="299">
        <v>1.5</v>
      </c>
      <c r="C20" s="27" t="s">
        <v>173</v>
      </c>
    </row>
    <row r="21" spans="1:3" ht="12.75">
      <c r="A21" s="10" t="s">
        <v>42</v>
      </c>
      <c r="B21" s="299">
        <v>8.57</v>
      </c>
      <c r="C21" s="27" t="s">
        <v>78</v>
      </c>
    </row>
    <row r="22" spans="1:3" ht="12.75">
      <c r="A22" s="10" t="s">
        <v>120</v>
      </c>
      <c r="B22" s="299">
        <v>1.83</v>
      </c>
      <c r="C22" s="27" t="s">
        <v>121</v>
      </c>
    </row>
    <row r="23" spans="1:3" ht="13.5" thickBot="1">
      <c r="A23" s="10" t="s">
        <v>43</v>
      </c>
      <c r="B23" s="299">
        <v>24.16</v>
      </c>
      <c r="C23" s="27" t="s">
        <v>79</v>
      </c>
    </row>
    <row r="24" spans="1:5" ht="12.75">
      <c r="A24" s="30" t="s">
        <v>29</v>
      </c>
      <c r="B24" s="304">
        <f>SUM(B25:B29)</f>
        <v>372.56</v>
      </c>
      <c r="C24" s="31" t="s">
        <v>40</v>
      </c>
      <c r="E24" s="39"/>
    </row>
    <row r="25" spans="1:5" ht="12.75">
      <c r="A25" s="42" t="s">
        <v>123</v>
      </c>
      <c r="B25" s="308">
        <v>28.42</v>
      </c>
      <c r="C25" s="27" t="s">
        <v>44</v>
      </c>
      <c r="E25" s="39"/>
    </row>
    <row r="26" spans="1:3" ht="12.75">
      <c r="A26" s="10" t="s">
        <v>16</v>
      </c>
      <c r="B26" s="299">
        <v>3.14</v>
      </c>
      <c r="C26" s="27" t="s">
        <v>44</v>
      </c>
    </row>
    <row r="27" spans="1:3" ht="12.75">
      <c r="A27" s="44" t="s">
        <v>17</v>
      </c>
      <c r="B27" s="305">
        <v>56.94</v>
      </c>
      <c r="C27" s="43" t="s">
        <v>119</v>
      </c>
    </row>
    <row r="28" spans="1:3" ht="12.75">
      <c r="A28" s="44" t="s">
        <v>18</v>
      </c>
      <c r="B28" s="305">
        <v>279.88</v>
      </c>
      <c r="C28" s="43" t="s">
        <v>124</v>
      </c>
    </row>
    <row r="29" spans="1:3" ht="13.5" thickBot="1">
      <c r="A29" s="309" t="s">
        <v>125</v>
      </c>
      <c r="B29" s="310">
        <v>4.18</v>
      </c>
      <c r="C29" s="311" t="s">
        <v>126</v>
      </c>
    </row>
    <row r="30" spans="1:3" ht="12.75">
      <c r="A30" s="25" t="s">
        <v>30</v>
      </c>
      <c r="B30" s="298">
        <f>SUM(B31:B61)</f>
        <v>1227.58</v>
      </c>
      <c r="C30" s="26" t="s">
        <v>40</v>
      </c>
    </row>
    <row r="31" spans="1:3" ht="12.75">
      <c r="A31" s="66" t="s">
        <v>128</v>
      </c>
      <c r="B31" s="315">
        <v>10.42</v>
      </c>
      <c r="C31" s="45" t="s">
        <v>129</v>
      </c>
    </row>
    <row r="32" spans="1:3" ht="12.75">
      <c r="A32" s="66" t="s">
        <v>130</v>
      </c>
      <c r="B32" s="315">
        <v>0.68</v>
      </c>
      <c r="C32" s="45" t="s">
        <v>83</v>
      </c>
    </row>
    <row r="33" spans="1:3" ht="12.75">
      <c r="A33" s="66" t="s">
        <v>131</v>
      </c>
      <c r="B33" s="315">
        <v>7.39</v>
      </c>
      <c r="C33" s="45" t="s">
        <v>132</v>
      </c>
    </row>
    <row r="34" spans="1:3" ht="12.75">
      <c r="A34" s="66" t="s">
        <v>81</v>
      </c>
      <c r="B34" s="315">
        <v>6.83</v>
      </c>
      <c r="C34" s="45" t="s">
        <v>133</v>
      </c>
    </row>
    <row r="35" spans="1:3" ht="12.75">
      <c r="A35" s="316" t="s">
        <v>134</v>
      </c>
      <c r="B35" s="317">
        <v>20.53</v>
      </c>
      <c r="C35" s="45" t="s">
        <v>135</v>
      </c>
    </row>
    <row r="36" spans="1:3" ht="12.75">
      <c r="A36" s="99" t="s">
        <v>136</v>
      </c>
      <c r="B36" s="318">
        <v>7.57</v>
      </c>
      <c r="C36" s="45" t="s">
        <v>132</v>
      </c>
    </row>
    <row r="37" spans="1:3" ht="12.75">
      <c r="A37" s="66" t="s">
        <v>137</v>
      </c>
      <c r="B37" s="315">
        <v>3.1</v>
      </c>
      <c r="C37" s="45" t="s">
        <v>138</v>
      </c>
    </row>
    <row r="38" spans="1:3" ht="12.75">
      <c r="A38" s="66"/>
      <c r="B38" s="315"/>
      <c r="C38" s="85" t="s">
        <v>139</v>
      </c>
    </row>
    <row r="39" spans="1:3" ht="12.75">
      <c r="A39" s="66" t="s">
        <v>140</v>
      </c>
      <c r="B39" s="315">
        <v>6.89</v>
      </c>
      <c r="C39" s="45" t="s">
        <v>141</v>
      </c>
    </row>
    <row r="40" spans="1:3" ht="12.75">
      <c r="A40" s="66" t="s">
        <v>142</v>
      </c>
      <c r="B40" s="315">
        <v>4.9</v>
      </c>
      <c r="C40" s="45" t="s">
        <v>143</v>
      </c>
    </row>
    <row r="41" spans="1:3" ht="12.75">
      <c r="A41" s="66" t="s">
        <v>144</v>
      </c>
      <c r="B41" s="315">
        <v>19.58</v>
      </c>
      <c r="C41" s="319" t="s">
        <v>132</v>
      </c>
    </row>
    <row r="42" spans="1:3" ht="12.75">
      <c r="A42" s="66" t="s">
        <v>145</v>
      </c>
      <c r="B42" s="315">
        <v>2.2</v>
      </c>
      <c r="C42" s="45" t="s">
        <v>132</v>
      </c>
    </row>
    <row r="43" spans="1:3" ht="12.75">
      <c r="A43" s="66" t="s">
        <v>146</v>
      </c>
      <c r="B43" s="315">
        <v>3.05</v>
      </c>
      <c r="C43" s="45" t="s">
        <v>132</v>
      </c>
    </row>
    <row r="44" spans="1:3" ht="12.75">
      <c r="A44" s="66" t="s">
        <v>147</v>
      </c>
      <c r="B44" s="315">
        <v>1.8</v>
      </c>
      <c r="C44" s="45" t="s">
        <v>141</v>
      </c>
    </row>
    <row r="45" spans="1:3" ht="12.75">
      <c r="A45" s="316" t="s">
        <v>148</v>
      </c>
      <c r="B45" s="317">
        <v>1.67</v>
      </c>
      <c r="C45" s="319" t="s">
        <v>132</v>
      </c>
    </row>
    <row r="46" spans="1:3" ht="12.75">
      <c r="A46" s="66" t="s">
        <v>149</v>
      </c>
      <c r="B46" s="315">
        <v>28</v>
      </c>
      <c r="C46" s="85" t="s">
        <v>150</v>
      </c>
    </row>
    <row r="47" spans="1:3" ht="12.75">
      <c r="A47" s="320" t="s">
        <v>151</v>
      </c>
      <c r="B47" s="321">
        <v>58.56</v>
      </c>
      <c r="C47" s="47" t="s">
        <v>152</v>
      </c>
    </row>
    <row r="48" spans="1:3" ht="12.75">
      <c r="A48" s="66" t="s">
        <v>153</v>
      </c>
      <c r="B48" s="315">
        <v>401.87</v>
      </c>
      <c r="C48" s="85" t="s">
        <v>154</v>
      </c>
    </row>
    <row r="49" spans="1:3" ht="12.75">
      <c r="A49" s="66"/>
      <c r="B49" s="315"/>
      <c r="C49" s="45" t="s">
        <v>155</v>
      </c>
    </row>
    <row r="50" spans="1:3" ht="12.75">
      <c r="A50" s="66" t="s">
        <v>156</v>
      </c>
      <c r="B50" s="315">
        <v>23.6</v>
      </c>
      <c r="C50" s="45" t="s">
        <v>84</v>
      </c>
    </row>
    <row r="51" spans="1:3" ht="12.75">
      <c r="A51" s="66" t="s">
        <v>157</v>
      </c>
      <c r="B51" s="315">
        <v>12.11</v>
      </c>
      <c r="C51" s="45" t="s">
        <v>158</v>
      </c>
    </row>
    <row r="52" spans="1:3" ht="12.75">
      <c r="A52" s="99" t="s">
        <v>159</v>
      </c>
      <c r="B52" s="318">
        <v>202.07</v>
      </c>
      <c r="C52" s="48" t="s">
        <v>160</v>
      </c>
    </row>
    <row r="53" spans="1:3" ht="12.75">
      <c r="A53" s="322" t="s">
        <v>161</v>
      </c>
      <c r="B53" s="323">
        <v>33.7</v>
      </c>
      <c r="C53" s="48" t="s">
        <v>132</v>
      </c>
    </row>
    <row r="54" spans="1:3" ht="12.75">
      <c r="A54" s="322" t="s">
        <v>162</v>
      </c>
      <c r="B54" s="323">
        <v>0.78</v>
      </c>
      <c r="C54" s="48" t="s">
        <v>163</v>
      </c>
    </row>
    <row r="55" spans="1:3" ht="12.75">
      <c r="A55" s="322" t="s">
        <v>164</v>
      </c>
      <c r="B55" s="323">
        <v>20.4</v>
      </c>
      <c r="C55" s="48" t="s">
        <v>165</v>
      </c>
    </row>
    <row r="56" spans="1:3" ht="12.75">
      <c r="A56" s="322" t="s">
        <v>166</v>
      </c>
      <c r="B56" s="323">
        <v>16.5</v>
      </c>
      <c r="C56" s="48" t="s">
        <v>167</v>
      </c>
    </row>
    <row r="57" spans="1:3" ht="12.75">
      <c r="A57" s="322" t="s">
        <v>168</v>
      </c>
      <c r="B57" s="323">
        <v>32.74</v>
      </c>
      <c r="C57" s="85" t="s">
        <v>169</v>
      </c>
    </row>
    <row r="58" spans="1:3" ht="12.75">
      <c r="A58" s="322" t="s">
        <v>170</v>
      </c>
      <c r="B58" s="318">
        <v>6.29</v>
      </c>
      <c r="C58" s="48" t="s">
        <v>83</v>
      </c>
    </row>
    <row r="59" spans="1:3" ht="12.75">
      <c r="A59" s="322" t="s">
        <v>171</v>
      </c>
      <c r="B59" s="318">
        <v>5.82</v>
      </c>
      <c r="C59" s="48" t="s">
        <v>85</v>
      </c>
    </row>
    <row r="60" spans="1:3" ht="12.75">
      <c r="A60" s="99" t="s">
        <v>172</v>
      </c>
      <c r="B60" s="315">
        <v>288.53</v>
      </c>
      <c r="C60" s="5" t="s">
        <v>86</v>
      </c>
    </row>
    <row r="61" spans="1:3" ht="12.75">
      <c r="A61" s="11"/>
      <c r="B61" s="306"/>
      <c r="C61" s="48"/>
    </row>
    <row r="62" spans="1:3" ht="13.5" thickBot="1">
      <c r="A62" s="28" t="s">
        <v>39</v>
      </c>
      <c r="B62" s="307">
        <f>SUM(B7+B14+B17+B24+B30)</f>
        <v>2564.5699999999997</v>
      </c>
      <c r="C62" s="29" t="s">
        <v>40</v>
      </c>
    </row>
    <row r="66" ht="12.75">
      <c r="C66" s="124"/>
    </row>
  </sheetData>
  <mergeCells count="1">
    <mergeCell ref="A3:C3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chrastova</cp:lastModifiedBy>
  <cp:lastPrinted>2006-08-29T07:43:29Z</cp:lastPrinted>
  <dcterms:created xsi:type="dcterms:W3CDTF">2004-08-13T07:12:51Z</dcterms:created>
  <dcterms:modified xsi:type="dcterms:W3CDTF">2006-08-31T10:47:40Z</dcterms:modified>
  <cp:category/>
  <cp:version/>
  <cp:contentType/>
  <cp:contentStatus/>
</cp:coreProperties>
</file>