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RK-20-2006-86, př.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<sst xmlns="http://schemas.openxmlformats.org/spreadsheetml/2006/main" count="87" uniqueCount="56">
  <si>
    <t>Běžné výdaje v kap. č. 8 (soc. věci)</t>
  </si>
  <si>
    <t>Příjmy</t>
  </si>
  <si>
    <t>paragraf</t>
  </si>
  <si>
    <t>SR</t>
  </si>
  <si>
    <t>MPSV</t>
  </si>
  <si>
    <t>v tis. Kč</t>
  </si>
  <si>
    <t>Celkem</t>
  </si>
  <si>
    <t>2005 (čerpání)</t>
  </si>
  <si>
    <t>usnesení č.0806/17/2006/RK</t>
  </si>
  <si>
    <t>Vlastní prostředky kraje</t>
  </si>
  <si>
    <t>Přidělení dotace MPSV pro NNO</t>
  </si>
  <si>
    <t>Přerozdělení dotace MPSV pro NNO</t>
  </si>
  <si>
    <t>Sociální ústavy pro dospělé</t>
  </si>
  <si>
    <t>Sociální ústavy pro zdravotně postiženou mládež včetně diagnostických ústavů</t>
  </si>
  <si>
    <t>Ostatní sociální péče a pomoc rodině a manželství</t>
  </si>
  <si>
    <t>Pečovatelská služba</t>
  </si>
  <si>
    <t>Ostatní sociální péče a pomoc zdravotně postiženým</t>
  </si>
  <si>
    <t>Sociální pomoc dětem a mládeži</t>
  </si>
  <si>
    <t>Zvláštní zařízení pro výkon pěstounské péče</t>
  </si>
  <si>
    <t>Domovy-penzióny pro matky s dětmi</t>
  </si>
  <si>
    <t>Sociální pomoc osobám v hmotné nouzi a občanům sociálně nepřizpůsobivým</t>
  </si>
  <si>
    <t>Centr sociální pomoci</t>
  </si>
  <si>
    <t>Ostatní sociální péče a pomoc ostatním skupinám obyvatelstva</t>
  </si>
  <si>
    <t>usnesení č.0159/02/2006/ZK</t>
  </si>
  <si>
    <t>změny v roce 2006</t>
  </si>
  <si>
    <t>2006 po změnách</t>
  </si>
  <si>
    <t>Výdaje</t>
  </si>
  <si>
    <t>usnesení č.0807/17/2006/RK</t>
  </si>
  <si>
    <t>Počet stran: 1</t>
  </si>
  <si>
    <t>usnesení č.0223/03/2006/ZK</t>
  </si>
  <si>
    <t>usnesení č.0223/03/2006/ZK a návrh na ZK 04/2006</t>
  </si>
  <si>
    <t>sl.č. 1</t>
  </si>
  <si>
    <t>sl.č. 2</t>
  </si>
  <si>
    <t>sl.č. 3</t>
  </si>
  <si>
    <t>sl.č. 4</t>
  </si>
  <si>
    <t>vysvětlivky:</t>
  </si>
  <si>
    <t>sl.č. 2 - v dotačním řízení MPSV byly kraji Vysočina přiděleny státní prostředky, které v plném rozsahu použil na dotace pro provozování soc. služeb seniorům a zdravotně postiženým nestátními neziskovými organizacemi</t>
  </si>
  <si>
    <t>sl.č. 4 - rada kraje zvýšila dotaci pro ÚSP Lidmaň na organizaci mezinárodního fotbalového turnaje</t>
  </si>
  <si>
    <t>sl.č. 5</t>
  </si>
  <si>
    <t>sl.č. 6</t>
  </si>
  <si>
    <t>sl.č. 3 - na návrh OSVZ byly zvýšeny příspěvky na provoz organizacím zřizovaným krajem, a to z důvodu enormního nárůstu mzdových nákladů na základě novel předpisů o odměňování účinných od 1.1.2006 (zařazení zdravotních sester do vyšší platové třídy a plošný nárůst platových tarifů).</t>
  </si>
  <si>
    <t xml:space="preserve">sl. č. 1 - rozpočet v kapitole Sociální věci na rok 2006 byl oproti roku 2005 při schvalování navýšen o 20 % skutečných nákladů na plyn roku 2004 a o 3 % osobních nákladů u příspěvku na provoz zřizovaným příspěvkovým organizacím; dále o 2,7 mil. Kč přesunutých z Fondu Vysočiny na podporu protidrogových služeb nestátních neziskových organizací. </t>
  </si>
  <si>
    <t xml:space="preserve">sl.č. 5 - zastupitelstvo kraje na svém zasedání 3/2006 schválilo navýšení prostředků na dotace pro obce a nestátní neziskové organizace poskytující soc. služby o 2,5 mil. Kč na pokrytí zvýšených provozních nákladů na energie a na zvýšení nedostatečného odměňování a poskytnutí záloh na dotace pro nestátní neziskové organizace; na svém zasedání 4/2006 schválilo poskytnutí dotací pro pečovatelskou služby, domovy důchodců a stacionáře zřizované obcemi; pro zasedání 6/2006 je zpracován návrh na stanovení celkové výše dotací pro nestátní neziskové organizace s tím, že pro jeho rozpočtové krytí jsou navrženy úpravy v rozpočtu kapitoly Sociální věci. Tyto úpravy jsou promítnuty ve změnovém sloupci č. 5. </t>
  </si>
  <si>
    <t>sl. č. 6 - uvádí výši rozpočtu na kapitole Sociální věci po započítání všech rozpočtových změn v průběhu roku 2006</t>
  </si>
  <si>
    <t>Domovy důchodců kraje</t>
  </si>
  <si>
    <t>Domovy důchodců (obcí a NNO)</t>
  </si>
  <si>
    <t>zřizovatelská působnost kraje</t>
  </si>
  <si>
    <t>dotace obcím a NNO</t>
  </si>
  <si>
    <t>azylové domy pro muže</t>
  </si>
  <si>
    <t>azylové domy pro matky s dětmi</t>
  </si>
  <si>
    <t>protidrogové služby</t>
  </si>
  <si>
    <t>centra pro děti a mládež</t>
  </si>
  <si>
    <t>stacionáře, občanské poradny, ranná péče, osobní asistence apod.</t>
  </si>
  <si>
    <t>Poznámky:</t>
  </si>
  <si>
    <t>Vývoj rozpočtu na kapitole Sociální věci</t>
  </si>
  <si>
    <t>RK-20-2006-86,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</si>
</sst>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3" borderId="9" xfId="0" applyNumberForma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" fillId="2" borderId="23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3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0" fillId="2" borderId="3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0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1" fillId="0" borderId="35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6" xfId="0" applyBorder="1" applyAlignment="1">
      <alignment wrapText="1"/>
    </xf>
    <xf numFmtId="0" fontId="1" fillId="0" borderId="0" xfId="0" applyFont="1" applyAlignment="1">
      <alignment/>
    </xf>
    <xf numFmtId="0" fontId="2" fillId="2" borderId="34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7" xfId="0" applyFont="1" applyFill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0" xfId="0" applyBorder="1" applyAlignment="1">
      <alignment wrapText="1"/>
    </xf>
    <xf numFmtId="0" fontId="1" fillId="2" borderId="4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0" borderId="42" xfId="0" applyFont="1" applyFill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1" fillId="3" borderId="31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1" fillId="2" borderId="29" xfId="0" applyFont="1" applyFill="1" applyBorder="1" applyAlignment="1">
      <alignment wrapText="1"/>
    </xf>
    <xf numFmtId="0" fontId="0" fillId="0" borderId="30" xfId="0" applyBorder="1" applyAlignment="1">
      <alignment/>
    </xf>
    <xf numFmtId="0" fontId="1" fillId="2" borderId="4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3" borderId="41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2" borderId="18" xfId="0" applyFont="1" applyFill="1" applyBorder="1" applyAlignment="1">
      <alignment/>
    </xf>
    <xf numFmtId="0" fontId="0" fillId="0" borderId="13" xfId="0" applyBorder="1" applyAlignment="1">
      <alignment/>
    </xf>
    <xf numFmtId="0" fontId="1" fillId="2" borderId="19" xfId="0" applyFont="1" applyFill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dlova\Plocha\podklady%20pro%20rozpo&#269;et%202006\fin.%20pl&#225;n%202006\nov&#225;%201-\RK-17-2006-XXp&#345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-17-2006-XX,př.2"/>
    </sheetNames>
    <sheetDataSet>
      <sheetData sheetId="0">
        <row r="17">
          <cell r="F17">
            <v>6707</v>
          </cell>
        </row>
        <row r="22">
          <cell r="F22">
            <v>769</v>
          </cell>
        </row>
        <row r="23">
          <cell r="F23">
            <v>343</v>
          </cell>
        </row>
        <row r="24">
          <cell r="F24">
            <v>623</v>
          </cell>
        </row>
        <row r="25">
          <cell r="F25">
            <v>660</v>
          </cell>
        </row>
        <row r="26">
          <cell r="F26">
            <v>604</v>
          </cell>
        </row>
        <row r="27">
          <cell r="F27">
            <v>494</v>
          </cell>
        </row>
        <row r="28">
          <cell r="F28">
            <v>488</v>
          </cell>
        </row>
        <row r="29">
          <cell r="F29">
            <v>1002</v>
          </cell>
        </row>
        <row r="30">
          <cell r="F30">
            <v>1744</v>
          </cell>
        </row>
        <row r="31">
          <cell r="F31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view="pageBreakPreview" zoomScale="60" workbookViewId="0" topLeftCell="A1">
      <selection activeCell="I2" sqref="I2"/>
    </sheetView>
  </sheetViews>
  <sheetFormatPr defaultColWidth="9.00390625" defaultRowHeight="12.75"/>
  <cols>
    <col min="1" max="1" width="3.00390625" style="0" customWidth="1"/>
    <col min="2" max="2" width="10.875" style="0" customWidth="1"/>
    <col min="3" max="3" width="31.625" style="0" customWidth="1"/>
    <col min="4" max="4" width="10.375" style="0" customWidth="1"/>
    <col min="5" max="5" width="10.875" style="0" customWidth="1"/>
    <col min="6" max="6" width="11.875" style="0" customWidth="1"/>
    <col min="7" max="7" width="10.25390625" style="0" customWidth="1"/>
    <col min="8" max="8" width="9.625" style="0" customWidth="1"/>
    <col min="9" max="9" width="10.875" style="0" customWidth="1"/>
    <col min="10" max="10" width="10.375" style="0" customWidth="1"/>
    <col min="11" max="11" width="16.00390625" style="0" customWidth="1"/>
    <col min="12" max="12" width="18.25390625" style="0" customWidth="1"/>
  </cols>
  <sheetData>
    <row r="1" ht="5.25" customHeight="1"/>
    <row r="2" ht="10.5" customHeight="1">
      <c r="I2" t="s">
        <v>55</v>
      </c>
    </row>
    <row r="3" spans="2:9" ht="15" customHeight="1">
      <c r="B3" s="64" t="s">
        <v>54</v>
      </c>
      <c r="C3" s="64"/>
      <c r="I3" t="s">
        <v>28</v>
      </c>
    </row>
    <row r="4" spans="2:10" ht="13.5" thickBot="1">
      <c r="B4" s="33" t="s">
        <v>5</v>
      </c>
      <c r="E4" s="56" t="s">
        <v>31</v>
      </c>
      <c r="F4" t="s">
        <v>32</v>
      </c>
      <c r="G4" t="s">
        <v>33</v>
      </c>
      <c r="H4" t="s">
        <v>34</v>
      </c>
      <c r="I4" t="s">
        <v>38</v>
      </c>
      <c r="J4" t="s">
        <v>39</v>
      </c>
    </row>
    <row r="5" spans="2:10" ht="18.75" customHeight="1" thickBot="1">
      <c r="B5" s="103" t="s">
        <v>1</v>
      </c>
      <c r="C5" s="104"/>
      <c r="D5" s="85">
        <v>2005</v>
      </c>
      <c r="E5" s="85">
        <v>2006</v>
      </c>
      <c r="F5" s="82" t="s">
        <v>24</v>
      </c>
      <c r="G5" s="83"/>
      <c r="H5" s="83"/>
      <c r="I5" s="84"/>
      <c r="J5" s="90" t="s">
        <v>25</v>
      </c>
    </row>
    <row r="6" spans="2:10" ht="52.5" customHeight="1" thickBot="1">
      <c r="B6" s="105"/>
      <c r="C6" s="106"/>
      <c r="D6" s="87">
        <v>2005</v>
      </c>
      <c r="E6" s="86"/>
      <c r="F6" s="53" t="s">
        <v>10</v>
      </c>
      <c r="G6" s="54" t="s">
        <v>23</v>
      </c>
      <c r="H6" s="54" t="s">
        <v>27</v>
      </c>
      <c r="I6" s="54" t="s">
        <v>29</v>
      </c>
      <c r="J6" s="91"/>
    </row>
    <row r="7" spans="2:10" ht="16.5" customHeight="1" thickBot="1">
      <c r="B7" s="65" t="s">
        <v>2</v>
      </c>
      <c r="C7" s="66"/>
      <c r="D7" s="40" t="s">
        <v>5</v>
      </c>
      <c r="E7" s="40" t="s">
        <v>5</v>
      </c>
      <c r="F7" s="2" t="s">
        <v>5</v>
      </c>
      <c r="G7" s="2" t="s">
        <v>5</v>
      </c>
      <c r="H7" s="2" t="s">
        <v>5</v>
      </c>
      <c r="I7" s="2" t="s">
        <v>5</v>
      </c>
      <c r="J7" s="14" t="s">
        <v>5</v>
      </c>
    </row>
    <row r="8" spans="2:10" ht="16.5" customHeight="1">
      <c r="B8" s="107" t="s">
        <v>3</v>
      </c>
      <c r="C8" s="108"/>
      <c r="D8" s="41">
        <v>286000</v>
      </c>
      <c r="E8" s="28">
        <v>286000</v>
      </c>
      <c r="F8" s="3">
        <v>0</v>
      </c>
      <c r="G8" s="3">
        <v>0</v>
      </c>
      <c r="H8" s="12">
        <v>0</v>
      </c>
      <c r="I8" s="12">
        <v>0</v>
      </c>
      <c r="J8" s="23">
        <f>E8+F8+G8+H8+I8</f>
        <v>286000</v>
      </c>
    </row>
    <row r="9" spans="2:10" ht="16.5" customHeight="1">
      <c r="B9" s="109" t="s">
        <v>4</v>
      </c>
      <c r="C9" s="110"/>
      <c r="D9" s="42">
        <v>0</v>
      </c>
      <c r="E9" s="29">
        <v>0</v>
      </c>
      <c r="F9" s="4">
        <v>56651</v>
      </c>
      <c r="G9" s="4">
        <v>0</v>
      </c>
      <c r="H9" s="8">
        <v>0</v>
      </c>
      <c r="I9" s="8">
        <v>0</v>
      </c>
      <c r="J9" s="24">
        <f>E9+F9+G9+H9+I9</f>
        <v>56651</v>
      </c>
    </row>
    <row r="10" spans="2:10" ht="19.5" customHeight="1" thickBot="1">
      <c r="B10" s="80" t="s">
        <v>9</v>
      </c>
      <c r="C10" s="81"/>
      <c r="D10" s="43">
        <v>49911</v>
      </c>
      <c r="E10" s="48">
        <v>58610</v>
      </c>
      <c r="F10" s="9">
        <v>0</v>
      </c>
      <c r="G10" s="10">
        <v>13620</v>
      </c>
      <c r="H10" s="11">
        <v>6</v>
      </c>
      <c r="I10" s="11">
        <v>2500</v>
      </c>
      <c r="J10" s="49">
        <f>E10+F10+G10+H10+I10</f>
        <v>74736</v>
      </c>
    </row>
    <row r="11" spans="2:10" ht="20.25" customHeight="1" thickBot="1">
      <c r="B11" s="78" t="s">
        <v>6</v>
      </c>
      <c r="C11" s="79"/>
      <c r="D11" s="44">
        <f aca="true" t="shared" si="0" ref="D11:I11">+D8+D9+D10</f>
        <v>335911</v>
      </c>
      <c r="E11" s="50">
        <f t="shared" si="0"/>
        <v>344610</v>
      </c>
      <c r="F11" s="16">
        <f t="shared" si="0"/>
        <v>56651</v>
      </c>
      <c r="G11" s="16">
        <f t="shared" si="0"/>
        <v>13620</v>
      </c>
      <c r="H11" s="16">
        <f t="shared" si="0"/>
        <v>6</v>
      </c>
      <c r="I11" s="16">
        <f t="shared" si="0"/>
        <v>2500</v>
      </c>
      <c r="J11" s="18">
        <f>SUM(J8:J10)</f>
        <v>417387</v>
      </c>
    </row>
    <row r="12" spans="2:10" ht="32.25" customHeight="1" thickBot="1">
      <c r="B12" s="99" t="s">
        <v>26</v>
      </c>
      <c r="C12" s="100"/>
      <c r="D12" s="6" t="s">
        <v>7</v>
      </c>
      <c r="E12" s="55">
        <v>2006</v>
      </c>
      <c r="F12" s="92" t="s">
        <v>24</v>
      </c>
      <c r="G12" s="93"/>
      <c r="H12" s="93"/>
      <c r="I12" s="94"/>
      <c r="J12" s="95" t="s">
        <v>25</v>
      </c>
    </row>
    <row r="13" spans="2:10" ht="68.25" customHeight="1" thickBot="1">
      <c r="B13" s="101"/>
      <c r="C13" s="102"/>
      <c r="D13" s="7" t="s">
        <v>0</v>
      </c>
      <c r="E13" s="5" t="s">
        <v>0</v>
      </c>
      <c r="F13" s="51" t="s">
        <v>11</v>
      </c>
      <c r="G13" s="51" t="s">
        <v>8</v>
      </c>
      <c r="H13" s="52" t="s">
        <v>27</v>
      </c>
      <c r="I13" s="54" t="s">
        <v>30</v>
      </c>
      <c r="J13" s="96"/>
    </row>
    <row r="14" spans="2:12" ht="19.5" customHeight="1" thickBot="1">
      <c r="B14" s="97" t="s">
        <v>2</v>
      </c>
      <c r="C14" s="98"/>
      <c r="D14" s="40" t="s">
        <v>5</v>
      </c>
      <c r="E14" s="2" t="s">
        <v>5</v>
      </c>
      <c r="F14" s="2" t="s">
        <v>5</v>
      </c>
      <c r="G14" s="2" t="s">
        <v>5</v>
      </c>
      <c r="H14" s="2" t="s">
        <v>5</v>
      </c>
      <c r="I14" s="14" t="s">
        <v>5</v>
      </c>
      <c r="J14" s="2" t="s">
        <v>5</v>
      </c>
      <c r="K14" s="73" t="s">
        <v>53</v>
      </c>
      <c r="L14" s="74"/>
    </row>
    <row r="15" spans="2:12" ht="26.25" customHeight="1">
      <c r="B15" s="37">
        <v>4311</v>
      </c>
      <c r="C15" s="36" t="s">
        <v>12</v>
      </c>
      <c r="D15" s="25">
        <v>54426.8</v>
      </c>
      <c r="E15" s="30">
        <v>55770</v>
      </c>
      <c r="F15" s="21"/>
      <c r="G15" s="21">
        <f>'[1]RK-17-2006-XX,př.2'!$F$23+'[1]RK-17-2006-XX,př.2'!$F$24+'[1]RK-17-2006-XX,př.2'!$F$25+'[1]RK-17-2006-XX,př.2'!$F$26+'[1]RK-17-2006-XX,př.2'!$F$28</f>
        <v>2718</v>
      </c>
      <c r="H15" s="12"/>
      <c r="I15" s="12"/>
      <c r="J15" s="25">
        <f>E15+F15+G15+H15+I15</f>
        <v>58488</v>
      </c>
      <c r="K15" s="58" t="s">
        <v>46</v>
      </c>
      <c r="L15" s="59"/>
    </row>
    <row r="16" spans="2:12" ht="26.25" customHeight="1">
      <c r="B16" s="38">
        <v>4313</v>
      </c>
      <c r="C16" s="34" t="s">
        <v>13</v>
      </c>
      <c r="D16" s="26">
        <v>90261.3</v>
      </c>
      <c r="E16" s="31">
        <v>91940</v>
      </c>
      <c r="F16" s="15"/>
      <c r="G16" s="15">
        <f>'[1]RK-17-2006-XX,př.2'!$F$22+'[1]RK-17-2006-XX,př.2'!$F$27+'[1]RK-17-2006-XX,př.2'!$F$29+'[1]RK-17-2006-XX,př.2'!$F$30</f>
        <v>4009</v>
      </c>
      <c r="H16" s="15">
        <v>6</v>
      </c>
      <c r="I16" s="8"/>
      <c r="J16" s="26">
        <f aca="true" t="shared" si="1" ref="J16:J27">E16+F16+G16+H16+I16</f>
        <v>95955</v>
      </c>
      <c r="K16" s="60" t="s">
        <v>46</v>
      </c>
      <c r="L16" s="61"/>
    </row>
    <row r="17" spans="2:12" ht="24.75" customHeight="1">
      <c r="B17" s="38">
        <v>4316</v>
      </c>
      <c r="C17" s="34" t="s">
        <v>44</v>
      </c>
      <c r="D17" s="26">
        <v>156166.5</v>
      </c>
      <c r="E17" s="31">
        <v>158820</v>
      </c>
      <c r="F17" s="15"/>
      <c r="G17" s="15">
        <f>'[1]RK-17-2006-XX,př.2'!$F$17</f>
        <v>6707</v>
      </c>
      <c r="H17" s="15"/>
      <c r="I17" s="15"/>
      <c r="J17" s="26">
        <f t="shared" si="1"/>
        <v>165527</v>
      </c>
      <c r="K17" s="60" t="s">
        <v>46</v>
      </c>
      <c r="L17" s="61"/>
    </row>
    <row r="18" spans="2:12" ht="26.25" customHeight="1">
      <c r="B18" s="38">
        <v>4316</v>
      </c>
      <c r="C18" s="34" t="s">
        <v>45</v>
      </c>
      <c r="D18" s="26">
        <f>2500+5450</f>
        <v>7950</v>
      </c>
      <c r="E18" s="31">
        <v>8020</v>
      </c>
      <c r="F18" s="15">
        <v>23211</v>
      </c>
      <c r="G18" s="8"/>
      <c r="H18" s="8"/>
      <c r="I18" s="1">
        <v>-1115</v>
      </c>
      <c r="J18" s="26">
        <f t="shared" si="1"/>
        <v>30116</v>
      </c>
      <c r="K18" s="60" t="s">
        <v>47</v>
      </c>
      <c r="L18" s="61"/>
    </row>
    <row r="19" spans="2:12" ht="27" customHeight="1">
      <c r="B19" s="38">
        <v>4339</v>
      </c>
      <c r="C19" s="34" t="s">
        <v>14</v>
      </c>
      <c r="D19" s="26">
        <v>5076.5</v>
      </c>
      <c r="E19" s="31">
        <v>5080</v>
      </c>
      <c r="F19" s="15"/>
      <c r="G19" s="15">
        <f>'[1]RK-17-2006-XX,př.2'!$F$31</f>
        <v>186</v>
      </c>
      <c r="H19" s="8"/>
      <c r="I19" s="8"/>
      <c r="J19" s="26">
        <f t="shared" si="1"/>
        <v>5266</v>
      </c>
      <c r="K19" s="60" t="s">
        <v>46</v>
      </c>
      <c r="L19" s="61"/>
    </row>
    <row r="20" spans="2:12" ht="25.5" customHeight="1">
      <c r="B20" s="38">
        <v>4314</v>
      </c>
      <c r="C20" s="34" t="s">
        <v>15</v>
      </c>
      <c r="D20" s="26">
        <v>11417.1</v>
      </c>
      <c r="E20" s="31">
        <v>11646</v>
      </c>
      <c r="F20" s="15">
        <v>10059</v>
      </c>
      <c r="G20" s="8"/>
      <c r="H20" s="8"/>
      <c r="I20" s="1">
        <v>-199</v>
      </c>
      <c r="J20" s="26">
        <f t="shared" si="1"/>
        <v>21506</v>
      </c>
      <c r="K20" s="60" t="s">
        <v>47</v>
      </c>
      <c r="L20" s="61"/>
    </row>
    <row r="21" spans="2:12" ht="54.75" customHeight="1">
      <c r="B21" s="38">
        <v>4319</v>
      </c>
      <c r="C21" s="34" t="s">
        <v>16</v>
      </c>
      <c r="D21" s="26">
        <v>6642.3</v>
      </c>
      <c r="E21" s="31">
        <v>6470</v>
      </c>
      <c r="F21" s="15">
        <v>23383</v>
      </c>
      <c r="G21" s="8"/>
      <c r="H21" s="8"/>
      <c r="I21" s="15">
        <v>3515</v>
      </c>
      <c r="J21" s="26">
        <f t="shared" si="1"/>
        <v>33368</v>
      </c>
      <c r="K21" s="60" t="s">
        <v>47</v>
      </c>
      <c r="L21" s="61" t="s">
        <v>52</v>
      </c>
    </row>
    <row r="22" spans="2:12" ht="25.5" customHeight="1">
      <c r="B22" s="38">
        <v>4323</v>
      </c>
      <c r="C22" s="34" t="s">
        <v>17</v>
      </c>
      <c r="D22" s="26">
        <v>277.6</v>
      </c>
      <c r="E22" s="31">
        <v>284</v>
      </c>
      <c r="F22" s="15"/>
      <c r="G22" s="8"/>
      <c r="H22" s="8"/>
      <c r="I22" s="1">
        <v>351</v>
      </c>
      <c r="J22" s="26">
        <f t="shared" si="1"/>
        <v>635</v>
      </c>
      <c r="K22" s="60" t="s">
        <v>47</v>
      </c>
      <c r="L22" s="61" t="s">
        <v>51</v>
      </c>
    </row>
    <row r="23" spans="2:12" ht="27" customHeight="1">
      <c r="B23" s="38">
        <v>4332</v>
      </c>
      <c r="C23" s="34" t="s">
        <v>18</v>
      </c>
      <c r="D23" s="26">
        <v>669.5</v>
      </c>
      <c r="E23" s="31">
        <v>1000</v>
      </c>
      <c r="F23" s="15"/>
      <c r="G23" s="8"/>
      <c r="H23" s="8"/>
      <c r="I23" s="8"/>
      <c r="J23" s="26">
        <f t="shared" si="1"/>
        <v>1000</v>
      </c>
      <c r="K23" s="60" t="s">
        <v>46</v>
      </c>
      <c r="L23" s="61"/>
    </row>
    <row r="24" spans="2:12" ht="25.5" customHeight="1">
      <c r="B24" s="38">
        <v>4333</v>
      </c>
      <c r="C24" s="34" t="s">
        <v>19</v>
      </c>
      <c r="D24" s="26">
        <v>1827.4</v>
      </c>
      <c r="E24" s="31">
        <v>1864</v>
      </c>
      <c r="F24" s="15"/>
      <c r="G24" s="8"/>
      <c r="H24" s="8"/>
      <c r="I24" s="1">
        <v>344</v>
      </c>
      <c r="J24" s="26">
        <f t="shared" si="1"/>
        <v>2208</v>
      </c>
      <c r="K24" s="60" t="s">
        <v>47</v>
      </c>
      <c r="L24" s="61" t="s">
        <v>49</v>
      </c>
    </row>
    <row r="25" spans="2:12" ht="42" customHeight="1">
      <c r="B25" s="38">
        <v>4341</v>
      </c>
      <c r="C25" s="34" t="s">
        <v>20</v>
      </c>
      <c r="D25" s="26">
        <v>1145.9</v>
      </c>
      <c r="E25" s="31">
        <v>965</v>
      </c>
      <c r="F25" s="15"/>
      <c r="G25" s="8"/>
      <c r="H25" s="8"/>
      <c r="I25" s="15">
        <v>-549</v>
      </c>
      <c r="J25" s="26">
        <f t="shared" si="1"/>
        <v>416</v>
      </c>
      <c r="K25" s="60" t="s">
        <v>47</v>
      </c>
      <c r="L25" s="61" t="s">
        <v>48</v>
      </c>
    </row>
    <row r="26" spans="2:12" ht="24.75" customHeight="1">
      <c r="B26" s="38">
        <v>4345</v>
      </c>
      <c r="C26" s="34" t="s">
        <v>21</v>
      </c>
      <c r="D26" s="26">
        <v>50</v>
      </c>
      <c r="E26" s="31">
        <v>51</v>
      </c>
      <c r="F26" s="15"/>
      <c r="G26" s="8"/>
      <c r="H26" s="8"/>
      <c r="I26" s="1">
        <v>-51</v>
      </c>
      <c r="J26" s="26">
        <f t="shared" si="1"/>
        <v>0</v>
      </c>
      <c r="K26" s="60" t="s">
        <v>47</v>
      </c>
      <c r="L26" s="61"/>
    </row>
    <row r="27" spans="2:12" ht="28.5" customHeight="1" thickBot="1">
      <c r="B27" s="39">
        <v>4349</v>
      </c>
      <c r="C27" s="35" t="s">
        <v>22</v>
      </c>
      <c r="D27" s="27">
        <v>0</v>
      </c>
      <c r="E27" s="32">
        <v>2700</v>
      </c>
      <c r="F27" s="22"/>
      <c r="G27" s="13"/>
      <c r="H27" s="13"/>
      <c r="I27" s="22">
        <v>203</v>
      </c>
      <c r="J27" s="57">
        <f t="shared" si="1"/>
        <v>2903</v>
      </c>
      <c r="K27" s="62" t="s">
        <v>47</v>
      </c>
      <c r="L27" s="63" t="s">
        <v>50</v>
      </c>
    </row>
    <row r="28" spans="2:10" ht="21" customHeight="1" thickBot="1">
      <c r="B28" s="88" t="s">
        <v>6</v>
      </c>
      <c r="C28" s="89"/>
      <c r="D28" s="17">
        <f aca="true" t="shared" si="2" ref="D28:J28">SUM(D15:D27)</f>
        <v>335910.89999999997</v>
      </c>
      <c r="E28" s="19">
        <f t="shared" si="2"/>
        <v>344610</v>
      </c>
      <c r="F28" s="47">
        <f t="shared" si="2"/>
        <v>56653</v>
      </c>
      <c r="G28" s="18">
        <f t="shared" si="2"/>
        <v>13620</v>
      </c>
      <c r="H28" s="20">
        <f t="shared" si="2"/>
        <v>6</v>
      </c>
      <c r="I28" s="19">
        <f t="shared" si="2"/>
        <v>2499</v>
      </c>
      <c r="J28" s="19">
        <f t="shared" si="2"/>
        <v>417388</v>
      </c>
    </row>
    <row r="29" spans="6:7" ht="13.5" thickBot="1">
      <c r="F29" s="45"/>
      <c r="G29" s="46"/>
    </row>
    <row r="30" spans="3:10" ht="12.75">
      <c r="C30" s="75" t="s">
        <v>35</v>
      </c>
      <c r="D30" s="76"/>
      <c r="E30" s="76"/>
      <c r="F30" s="76"/>
      <c r="G30" s="76"/>
      <c r="H30" s="76"/>
      <c r="I30" s="76"/>
      <c r="J30" s="77"/>
    </row>
    <row r="31" spans="3:10" ht="12.75">
      <c r="C31" s="67" t="s">
        <v>41</v>
      </c>
      <c r="D31" s="68"/>
      <c r="E31" s="68"/>
      <c r="F31" s="68"/>
      <c r="G31" s="68"/>
      <c r="H31" s="68"/>
      <c r="I31" s="68"/>
      <c r="J31" s="69"/>
    </row>
    <row r="32" spans="3:10" ht="27" customHeight="1">
      <c r="C32" s="67" t="s">
        <v>36</v>
      </c>
      <c r="D32" s="68"/>
      <c r="E32" s="68"/>
      <c r="F32" s="68"/>
      <c r="G32" s="68"/>
      <c r="H32" s="68"/>
      <c r="I32" s="68"/>
      <c r="J32" s="69"/>
    </row>
    <row r="33" spans="3:10" ht="42" customHeight="1">
      <c r="C33" s="67" t="s">
        <v>40</v>
      </c>
      <c r="D33" s="68"/>
      <c r="E33" s="68"/>
      <c r="F33" s="68"/>
      <c r="G33" s="68"/>
      <c r="H33" s="68"/>
      <c r="I33" s="68"/>
      <c r="J33" s="69"/>
    </row>
    <row r="34" spans="3:10" ht="12.75">
      <c r="C34" s="67" t="s">
        <v>37</v>
      </c>
      <c r="D34" s="68"/>
      <c r="E34" s="68"/>
      <c r="F34" s="68"/>
      <c r="G34" s="68"/>
      <c r="H34" s="68"/>
      <c r="I34" s="68"/>
      <c r="J34" s="69"/>
    </row>
    <row r="35" spans="3:10" ht="84.75" customHeight="1">
      <c r="C35" s="67" t="s">
        <v>42</v>
      </c>
      <c r="D35" s="68"/>
      <c r="E35" s="68"/>
      <c r="F35" s="68"/>
      <c r="G35" s="68"/>
      <c r="H35" s="68"/>
      <c r="I35" s="68"/>
      <c r="J35" s="69"/>
    </row>
    <row r="36" spans="3:10" ht="13.5" thickBot="1">
      <c r="C36" s="70" t="s">
        <v>43</v>
      </c>
      <c r="D36" s="71"/>
      <c r="E36" s="71"/>
      <c r="F36" s="71"/>
      <c r="G36" s="71"/>
      <c r="H36" s="71"/>
      <c r="I36" s="71"/>
      <c r="J36" s="72"/>
    </row>
  </sheetData>
  <mergeCells count="24">
    <mergeCell ref="D5:D6"/>
    <mergeCell ref="B28:C28"/>
    <mergeCell ref="J5:J6"/>
    <mergeCell ref="F12:I12"/>
    <mergeCell ref="J12:J13"/>
    <mergeCell ref="B14:C14"/>
    <mergeCell ref="B12:C13"/>
    <mergeCell ref="B5:C6"/>
    <mergeCell ref="B8:C8"/>
    <mergeCell ref="B9:C9"/>
    <mergeCell ref="K14:L14"/>
    <mergeCell ref="C30:J30"/>
    <mergeCell ref="C32:J32"/>
    <mergeCell ref="C33:J33"/>
    <mergeCell ref="B3:C3"/>
    <mergeCell ref="B7:C7"/>
    <mergeCell ref="C31:J31"/>
    <mergeCell ref="C36:J36"/>
    <mergeCell ref="C34:J34"/>
    <mergeCell ref="C35:J35"/>
    <mergeCell ref="B11:C11"/>
    <mergeCell ref="B10:C10"/>
    <mergeCell ref="F5:I5"/>
    <mergeCell ref="E5:E6"/>
  </mergeCells>
  <printOptions/>
  <pageMargins left="0.75" right="0.75" top="1" bottom="1" header="0.4921259845" footer="0.4921259845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2006-06-22T12:30:41Z</cp:lastPrinted>
  <dcterms:created xsi:type="dcterms:W3CDTF">2006-06-21T11:24:08Z</dcterms:created>
  <dcterms:modified xsi:type="dcterms:W3CDTF">2006-06-22T21:02:01Z</dcterms:modified>
  <cp:category/>
  <cp:version/>
  <cp:contentType/>
  <cp:contentStatus/>
</cp:coreProperties>
</file>