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8-2006-21, př. 2" sheetId="1" r:id="rId1"/>
  </sheets>
  <definedNames>
    <definedName name="_xlnm.Print_Area" localSheetId="0">'RK-18-2006-21, př. 2'!$A$1:$J$69</definedName>
  </definedNames>
  <calcPr fullCalcOnLoad="1"/>
</workbook>
</file>

<file path=xl/sharedStrings.xml><?xml version="1.0" encoding="utf-8"?>
<sst xmlns="http://schemas.openxmlformats.org/spreadsheetml/2006/main" count="75" uniqueCount="72">
  <si>
    <t>II/411, II/152, III/15226 Moravské Budějovice - okružní křižovatka (Interreg IIIA)</t>
  </si>
  <si>
    <t>Rekonstrukce mostu ev. č. 35114-4 v Přibyslavicích a rekonstrukce silnice III/35114 (SROP)</t>
  </si>
  <si>
    <t>Severojižní propojení kraje Vysočina (Interreg IIIA)</t>
  </si>
  <si>
    <t>Rekonstrukce silnice II /405 v úseku Jihlava - Třebíč, úsek č. 1 Jihlava - Příseka, km 0,000 - 4,276 (SROP)</t>
  </si>
  <si>
    <t>III/03821 Havlíčkův Brod, Lidická - Havířská, 2. stavba (SROP)</t>
  </si>
  <si>
    <t>II/352 Jihlava - Heroltice (OPPP)</t>
  </si>
  <si>
    <t>Malí podnikatelé (SROP)</t>
  </si>
  <si>
    <t>Audit GS Malí podnikatelé</t>
  </si>
  <si>
    <t>Drobní podnikatelé (SROP)</t>
  </si>
  <si>
    <t>GS 4.2.2. Regionální a místní infrastruktura cestovního ruchu</t>
  </si>
  <si>
    <t>Audit GS 4.2.2. Regionální a místní infrastruktura cestovního ruchu</t>
  </si>
  <si>
    <t>GS 4.1.2. Regionální a místní služby cestovního ruchu</t>
  </si>
  <si>
    <t>Vlastní projekt kraje v rámci GS 4.1.2</t>
  </si>
  <si>
    <t>Administrace grant. sch. Rozvoj kapacit dalšího profesního vzdělávání</t>
  </si>
  <si>
    <t>Podpora sociální integrace v kraji Vysočina 2004-2006 (bez zálohového financování) (SROP)</t>
  </si>
  <si>
    <t xml:space="preserve">Podpora sociální integrace v kraji Vysočina 2004-2006 (zálohové financování - půjčky) </t>
  </si>
  <si>
    <t>Adaptabilní školy - Počáteční vzdělávání (OPRLZ)</t>
  </si>
  <si>
    <t>Adaptabilní školy - Další vzdělávání (OPRLZ)</t>
  </si>
  <si>
    <t>II/150 Vilémovice - Pavlíkov (SROP)</t>
  </si>
  <si>
    <t>Rekonstrukce mostu ev. č. 152 - 018 v Jaroměřicích (SROP)</t>
  </si>
  <si>
    <t>II/602 Jihlava - Velké Meziříčí (SROP)</t>
  </si>
  <si>
    <t>V roce 2005 byly ukončeny tyto 4 projekty Technické asistence SROP  :</t>
  </si>
  <si>
    <t>Kofinancování individuálních projektů  4.2.2 SROP</t>
  </si>
  <si>
    <t>Projekt</t>
  </si>
  <si>
    <t>Předpoklad 2007</t>
  </si>
  <si>
    <t>Technická asistence SROP: Aktivity spojené s řízením SROP</t>
  </si>
  <si>
    <t>Technická asistence SROP: Ostatní výdaje technické pomoci SROP</t>
  </si>
  <si>
    <t>1. Monitoring a hodnocení</t>
  </si>
  <si>
    <t>2. Kontroly a kontrolní systémy</t>
  </si>
  <si>
    <t xml:space="preserve">3. Info, publicita, studie a odborné publikace </t>
  </si>
  <si>
    <t>4. Řízení a implementace</t>
  </si>
  <si>
    <t>Zůstatek těchto 4 projektů byl převeden na stávající 2 projekty Technické asistence SROP.</t>
  </si>
  <si>
    <t>Poznámka :</t>
  </si>
  <si>
    <t xml:space="preserve">Rozvoj kapacit dalšího profesního vzdělávání - OP RLZ </t>
  </si>
  <si>
    <t>Vzdělávání zadavatele a poskytovatelů v oblasti standardů kvality soc. služeb v rezidenčních službách v kraji Vysočina  - OP RLZ</t>
  </si>
  <si>
    <t>Předpoklad 2008</t>
  </si>
  <si>
    <t>Budování rozvojového partnerství (SROP)</t>
  </si>
  <si>
    <t>ROWANet (SROP)</t>
  </si>
  <si>
    <t>ICHNOS (Interreg IIIC)</t>
  </si>
  <si>
    <t>Realizace informační kampaně pro Iniciativu Společenství INTERREG IIIA Česká republika - Rakousko v kraji Vysočina (Technická asistence Interreg IIIA)</t>
  </si>
  <si>
    <t xml:space="preserve">Výdaje projektu z rozpočtu kraje </t>
  </si>
  <si>
    <t xml:space="preserve">Příjmy projektu do rozpočtu kraje </t>
  </si>
  <si>
    <t>stavby silnic - ROP, EÚS, Reality</t>
  </si>
  <si>
    <t>Podpora sociální integrace v kraji Vysočina 2004-2006 (projekt na administraci GS - v přípravě) (SROP)</t>
  </si>
  <si>
    <t>SOŠ,SOU a OU Třešť-projekt v rámci INTERREG IIIA (půjčka)</t>
  </si>
  <si>
    <t>SOŠ,SOU a OU Třešť-projekt v rámci SROP 3.1 (půjčka)</t>
  </si>
  <si>
    <t>Poznámka OŠMS:</t>
  </si>
  <si>
    <t>V roce 2008 lze předpokládat výdaje na předfinancování nebo kofinancování projektů v rámci nového programovacího období.</t>
  </si>
  <si>
    <t>EHP/Norský finanční mechanismus</t>
  </si>
  <si>
    <t>Projekt muzea Vysočiny Jihlava (Interreg IIIA) - vratka půjčky</t>
  </si>
  <si>
    <r>
      <t>Péče o evropsky významné lokality a zachování biodiversity</t>
    </r>
    <r>
      <rPr>
        <sz val="10"/>
        <rFont val="Arial"/>
        <family val="2"/>
      </rPr>
      <t xml:space="preserve"> (trvání projektu </t>
    </r>
    <r>
      <rPr>
        <b/>
        <sz val="10"/>
        <rFont val="Arial"/>
        <family val="2"/>
      </rPr>
      <t>2007 - 2015, pravidlo n+2</t>
    </r>
    <r>
      <rPr>
        <sz val="10"/>
        <rFont val="Arial"/>
        <family val="2"/>
      </rPr>
      <t xml:space="preserve">) při předpokladu 80% podpory z OP Životní prostředí, </t>
    </r>
    <r>
      <rPr>
        <b/>
        <sz val="10"/>
        <rFont val="Arial"/>
        <family val="2"/>
      </rPr>
      <t xml:space="preserve">var. B, </t>
    </r>
    <r>
      <rPr>
        <sz val="10"/>
        <rFont val="Arial"/>
        <family val="2"/>
      </rPr>
      <t>krajský projekt</t>
    </r>
  </si>
  <si>
    <r>
      <t>Úspory energií a využívání obnovitelných zdrojů energie na Vysočině</t>
    </r>
    <r>
      <rPr>
        <sz val="10"/>
        <rFont val="Arial"/>
        <family val="2"/>
      </rPr>
      <t xml:space="preserve"> (trvání projektu 2008 - 2013), </t>
    </r>
    <r>
      <rPr>
        <b/>
        <sz val="10"/>
        <rFont val="Arial"/>
        <family val="2"/>
      </rPr>
      <t xml:space="preserve">var.B, </t>
    </r>
    <r>
      <rPr>
        <sz val="10"/>
        <rFont val="Arial"/>
        <family val="2"/>
      </rPr>
      <t>předpoklad 80% navratnosti výdajů, krajský projekt</t>
    </r>
  </si>
  <si>
    <t>požadavek na FSR 2007</t>
  </si>
  <si>
    <t>požadavek na FSR 2008</t>
  </si>
  <si>
    <t>DOPRAVA</t>
  </si>
  <si>
    <t>ŠKOLSTVÍ</t>
  </si>
  <si>
    <t>KULTURA</t>
  </si>
  <si>
    <t>ŽIVOTNÍ PROSTŘ.</t>
  </si>
  <si>
    <t>Předpoklad 2009</t>
  </si>
  <si>
    <t>požadavek na FSR        2009</t>
  </si>
  <si>
    <t>Rozpočtový výhled projektů spolufinancovaných EU na období 2007 - 2008 - 2009 (v tis. Kč)</t>
  </si>
  <si>
    <t>Reálný odhad však závisí na ukončení jednání jednotlivých operačních programů. Tyto náklady nejsou v této tabulce</t>
  </si>
  <si>
    <t>zahrnuty.</t>
  </si>
  <si>
    <t>19600</t>
  </si>
  <si>
    <t>10000</t>
  </si>
  <si>
    <t>Nové projekty po roce 2007 v gesci ORR - odhad</t>
  </si>
  <si>
    <t>INFORMATIKA</t>
  </si>
  <si>
    <t>REGIONÁLNÍ ROZVOJ</t>
  </si>
  <si>
    <t>C E L K E M</t>
  </si>
  <si>
    <t>SOCIÁL. VĚCI</t>
  </si>
  <si>
    <t>počet stran: 3</t>
  </si>
  <si>
    <t>RK-18-2006-21,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</si>
</sst>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3" fontId="0" fillId="3" borderId="1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3" fontId="0" fillId="3" borderId="3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0" fillId="3" borderId="5" xfId="0" applyNumberFormat="1" applyFont="1" applyFill="1" applyBorder="1" applyAlignment="1">
      <alignment/>
    </xf>
    <xf numFmtId="0" fontId="0" fillId="5" borderId="4" xfId="0" applyFont="1" applyFill="1" applyBorder="1" applyAlignment="1">
      <alignment wrapText="1"/>
    </xf>
    <xf numFmtId="3" fontId="0" fillId="3" borderId="5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4" xfId="0" applyFill="1" applyBorder="1" applyAlignment="1">
      <alignment wrapText="1"/>
    </xf>
    <xf numFmtId="0" fontId="0" fillId="0" borderId="0" xfId="0" applyFont="1" applyFill="1" applyAlignment="1">
      <alignment/>
    </xf>
    <xf numFmtId="3" fontId="0" fillId="0" borderId="1" xfId="0" applyNumberFormat="1" applyBorder="1" applyAlignment="1">
      <alignment/>
    </xf>
    <xf numFmtId="0" fontId="8" fillId="2" borderId="2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3" fontId="8" fillId="2" borderId="3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0" fillId="3" borderId="1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3" fontId="8" fillId="2" borderId="10" xfId="0" applyNumberFormat="1" applyFont="1" applyFill="1" applyBorder="1" applyAlignment="1">
      <alignment/>
    </xf>
    <xf numFmtId="3" fontId="8" fillId="2" borderId="11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4" fillId="2" borderId="5" xfId="0" applyFont="1" applyFill="1" applyBorder="1" applyAlignment="1">
      <alignment horizontal="center" wrapText="1"/>
    </xf>
    <xf numFmtId="3" fontId="0" fillId="0" borderId="5" xfId="0" applyNumberFormat="1" applyBorder="1" applyAlignment="1">
      <alignment/>
    </xf>
    <xf numFmtId="0" fontId="4" fillId="2" borderId="4" xfId="0" applyFont="1" applyFill="1" applyBorder="1" applyAlignment="1">
      <alignment horizontal="center" wrapText="1"/>
    </xf>
    <xf numFmtId="3" fontId="0" fillId="3" borderId="13" xfId="0" applyNumberForma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B1">
      <selection activeCell="K8" sqref="K8"/>
    </sheetView>
  </sheetViews>
  <sheetFormatPr defaultColWidth="9.00390625" defaultRowHeight="12.75"/>
  <cols>
    <col min="1" max="1" width="46.125" style="0" customWidth="1"/>
    <col min="2" max="7" width="12.875" style="0" customWidth="1"/>
    <col min="8" max="8" width="11.25390625" style="0" customWidth="1"/>
    <col min="9" max="9" width="11.375" style="0" customWidth="1"/>
    <col min="10" max="10" width="12.875" style="0" customWidth="1"/>
  </cols>
  <sheetData>
    <row r="1" ht="12.75">
      <c r="I1" s="48" t="s">
        <v>71</v>
      </c>
    </row>
    <row r="2" ht="12.75">
      <c r="I2" s="48" t="s">
        <v>70</v>
      </c>
    </row>
    <row r="3" ht="18">
      <c r="A3" s="47" t="s">
        <v>60</v>
      </c>
    </row>
    <row r="4" ht="19.5" thickBot="1">
      <c r="A4" s="1"/>
    </row>
    <row r="5" spans="2:7" ht="12.75">
      <c r="B5" s="49" t="s">
        <v>40</v>
      </c>
      <c r="C5" s="50"/>
      <c r="D5" s="51"/>
      <c r="E5" s="49" t="s">
        <v>41</v>
      </c>
      <c r="F5" s="50"/>
      <c r="G5" s="51"/>
    </row>
    <row r="6" spans="1:10" ht="50.25" customHeight="1">
      <c r="A6" s="9" t="s">
        <v>23</v>
      </c>
      <c r="B6" s="12" t="s">
        <v>24</v>
      </c>
      <c r="C6" s="2" t="s">
        <v>35</v>
      </c>
      <c r="D6" s="2" t="s">
        <v>58</v>
      </c>
      <c r="E6" s="12" t="s">
        <v>24</v>
      </c>
      <c r="F6" s="2" t="s">
        <v>35</v>
      </c>
      <c r="G6" s="41" t="s">
        <v>58</v>
      </c>
      <c r="H6" s="39" t="s">
        <v>52</v>
      </c>
      <c r="I6" s="2" t="s">
        <v>53</v>
      </c>
      <c r="J6" s="2" t="s">
        <v>59</v>
      </c>
    </row>
    <row r="7" spans="1:10" ht="21" customHeight="1">
      <c r="A7" s="20" t="s">
        <v>37</v>
      </c>
      <c r="B7" s="19">
        <v>0</v>
      </c>
      <c r="C7" s="3">
        <v>0</v>
      </c>
      <c r="D7" s="14">
        <v>0</v>
      </c>
      <c r="E7" s="13">
        <v>0</v>
      </c>
      <c r="F7" s="3">
        <v>0</v>
      </c>
      <c r="G7" s="14">
        <v>0</v>
      </c>
      <c r="H7" s="40">
        <f aca="true" t="shared" si="0" ref="H7:H22">B7-E7</f>
        <v>0</v>
      </c>
      <c r="I7" s="23">
        <f aca="true" t="shared" si="1" ref="I7:I22">C7-F7</f>
        <v>0</v>
      </c>
      <c r="J7" s="23">
        <f aca="true" t="shared" si="2" ref="J7:J22">D7-G7</f>
        <v>0</v>
      </c>
    </row>
    <row r="8" spans="1:10" ht="20.25" customHeight="1">
      <c r="A8" s="20" t="s">
        <v>38</v>
      </c>
      <c r="B8" s="19">
        <v>519.78</v>
      </c>
      <c r="C8" s="3">
        <v>0</v>
      </c>
      <c r="D8" s="14">
        <v>0</v>
      </c>
      <c r="E8" s="13">
        <v>4572</v>
      </c>
      <c r="F8" s="3">
        <v>0</v>
      </c>
      <c r="G8" s="14">
        <v>0</v>
      </c>
      <c r="H8" s="40">
        <f t="shared" si="0"/>
        <v>-4052.2200000000003</v>
      </c>
      <c r="I8" s="23">
        <f t="shared" si="1"/>
        <v>0</v>
      </c>
      <c r="J8" s="23">
        <f t="shared" si="2"/>
        <v>0</v>
      </c>
    </row>
    <row r="9" spans="1:10" ht="20.25" customHeight="1">
      <c r="A9" s="25" t="s">
        <v>66</v>
      </c>
      <c r="B9" s="28">
        <f aca="true" t="shared" si="3" ref="B9:G9">B7+B8</f>
        <v>519.78</v>
      </c>
      <c r="C9" s="27">
        <f t="shared" si="3"/>
        <v>0</v>
      </c>
      <c r="D9" s="36">
        <f t="shared" si="3"/>
        <v>0</v>
      </c>
      <c r="E9" s="26">
        <f t="shared" si="3"/>
        <v>4572</v>
      </c>
      <c r="F9" s="27">
        <f t="shared" si="3"/>
        <v>0</v>
      </c>
      <c r="G9" s="36">
        <f t="shared" si="3"/>
        <v>0</v>
      </c>
      <c r="H9" s="28">
        <f aca="true" t="shared" si="4" ref="H9:J10">B9-E9</f>
        <v>-4052.2200000000003</v>
      </c>
      <c r="I9" s="27">
        <f t="shared" si="4"/>
        <v>0</v>
      </c>
      <c r="J9" s="27">
        <f t="shared" si="4"/>
        <v>0</v>
      </c>
    </row>
    <row r="10" spans="1:10" ht="20.25" customHeight="1">
      <c r="A10" s="20" t="s">
        <v>36</v>
      </c>
      <c r="B10" s="19">
        <v>5630</v>
      </c>
      <c r="C10" s="3">
        <v>600</v>
      </c>
      <c r="D10" s="14">
        <v>0</v>
      </c>
      <c r="E10" s="13">
        <v>15819</v>
      </c>
      <c r="F10" s="3">
        <v>5645</v>
      </c>
      <c r="G10" s="14">
        <v>0</v>
      </c>
      <c r="H10" s="40">
        <f t="shared" si="4"/>
        <v>-10189</v>
      </c>
      <c r="I10" s="23">
        <f t="shared" si="4"/>
        <v>-5045</v>
      </c>
      <c r="J10" s="23">
        <f t="shared" si="4"/>
        <v>0</v>
      </c>
    </row>
    <row r="11" spans="1:10" ht="54.75" customHeight="1">
      <c r="A11" s="21" t="s">
        <v>39</v>
      </c>
      <c r="B11" s="19">
        <v>0</v>
      </c>
      <c r="C11" s="3">
        <v>0</v>
      </c>
      <c r="D11" s="14">
        <v>0</v>
      </c>
      <c r="E11" s="13">
        <v>0</v>
      </c>
      <c r="F11" s="3">
        <v>0</v>
      </c>
      <c r="G11" s="14">
        <v>0</v>
      </c>
      <c r="H11" s="40">
        <f t="shared" si="0"/>
        <v>0</v>
      </c>
      <c r="I11" s="23">
        <f t="shared" si="1"/>
        <v>0</v>
      </c>
      <c r="J11" s="23">
        <f t="shared" si="2"/>
        <v>0</v>
      </c>
    </row>
    <row r="12" spans="1:10" ht="36" customHeight="1">
      <c r="A12" s="21" t="s">
        <v>26</v>
      </c>
      <c r="B12" s="19">
        <v>0</v>
      </c>
      <c r="C12" s="3">
        <v>0</v>
      </c>
      <c r="D12" s="14">
        <v>0</v>
      </c>
      <c r="E12" s="13">
        <v>0</v>
      </c>
      <c r="F12" s="3">
        <v>0</v>
      </c>
      <c r="G12" s="14">
        <v>0</v>
      </c>
      <c r="H12" s="40">
        <f t="shared" si="0"/>
        <v>0</v>
      </c>
      <c r="I12" s="23">
        <f t="shared" si="1"/>
        <v>0</v>
      </c>
      <c r="J12" s="23">
        <f t="shared" si="2"/>
        <v>0</v>
      </c>
    </row>
    <row r="13" spans="1:10" ht="33" customHeight="1">
      <c r="A13" s="10" t="s">
        <v>25</v>
      </c>
      <c r="B13" s="13">
        <v>0</v>
      </c>
      <c r="C13" s="3">
        <v>0</v>
      </c>
      <c r="D13" s="14">
        <v>0</v>
      </c>
      <c r="E13" s="13">
        <v>0</v>
      </c>
      <c r="F13" s="3">
        <v>0</v>
      </c>
      <c r="G13" s="14">
        <v>0</v>
      </c>
      <c r="H13" s="40">
        <f t="shared" si="0"/>
        <v>0</v>
      </c>
      <c r="I13" s="23">
        <f t="shared" si="1"/>
        <v>0</v>
      </c>
      <c r="J13" s="23">
        <f t="shared" si="2"/>
        <v>0</v>
      </c>
    </row>
    <row r="14" spans="1:10" ht="25.5" customHeight="1">
      <c r="A14" s="11" t="s">
        <v>22</v>
      </c>
      <c r="B14" s="15">
        <v>1880</v>
      </c>
      <c r="C14" s="3">
        <v>0</v>
      </c>
      <c r="D14" s="14">
        <v>0</v>
      </c>
      <c r="E14" s="13"/>
      <c r="F14" s="3"/>
      <c r="G14" s="14">
        <v>0</v>
      </c>
      <c r="H14" s="40">
        <f t="shared" si="0"/>
        <v>1880</v>
      </c>
      <c r="I14" s="23">
        <f t="shared" si="1"/>
        <v>0</v>
      </c>
      <c r="J14" s="23">
        <f t="shared" si="2"/>
        <v>0</v>
      </c>
    </row>
    <row r="15" spans="1:10" ht="19.5" customHeight="1">
      <c r="A15" s="11" t="s">
        <v>6</v>
      </c>
      <c r="B15" s="15">
        <v>5000</v>
      </c>
      <c r="C15" s="3">
        <v>6440</v>
      </c>
      <c r="D15" s="14">
        <v>0</v>
      </c>
      <c r="E15" s="13">
        <v>0</v>
      </c>
      <c r="F15" s="3">
        <v>0</v>
      </c>
      <c r="G15" s="14">
        <v>0</v>
      </c>
      <c r="H15" s="40">
        <f t="shared" si="0"/>
        <v>5000</v>
      </c>
      <c r="I15" s="23">
        <f t="shared" si="1"/>
        <v>6440</v>
      </c>
      <c r="J15" s="23">
        <f t="shared" si="2"/>
        <v>0</v>
      </c>
    </row>
    <row r="16" spans="1:10" ht="18" customHeight="1">
      <c r="A16" s="11" t="s">
        <v>7</v>
      </c>
      <c r="B16" s="15">
        <v>0</v>
      </c>
      <c r="C16" s="3">
        <v>268</v>
      </c>
      <c r="D16" s="14">
        <v>0</v>
      </c>
      <c r="E16" s="13">
        <v>0</v>
      </c>
      <c r="F16" s="3">
        <v>0</v>
      </c>
      <c r="G16" s="14">
        <v>0</v>
      </c>
      <c r="H16" s="40">
        <f t="shared" si="0"/>
        <v>0</v>
      </c>
      <c r="I16" s="23">
        <f t="shared" si="1"/>
        <v>268</v>
      </c>
      <c r="J16" s="23">
        <f t="shared" si="2"/>
        <v>0</v>
      </c>
    </row>
    <row r="17" spans="1:10" ht="21" customHeight="1">
      <c r="A17" s="11" t="s">
        <v>8</v>
      </c>
      <c r="B17" s="15">
        <v>2675</v>
      </c>
      <c r="C17" s="3">
        <v>3470</v>
      </c>
      <c r="D17" s="14">
        <v>0</v>
      </c>
      <c r="E17" s="13">
        <v>0</v>
      </c>
      <c r="F17" s="3">
        <v>0</v>
      </c>
      <c r="G17" s="14">
        <v>0</v>
      </c>
      <c r="H17" s="40">
        <f t="shared" si="0"/>
        <v>2675</v>
      </c>
      <c r="I17" s="23">
        <f t="shared" si="1"/>
        <v>3470</v>
      </c>
      <c r="J17" s="23">
        <f t="shared" si="2"/>
        <v>0</v>
      </c>
    </row>
    <row r="18" spans="1:10" ht="33.75" customHeight="1">
      <c r="A18" s="11" t="s">
        <v>9</v>
      </c>
      <c r="B18" s="15">
        <v>6062</v>
      </c>
      <c r="C18" s="3">
        <v>3027</v>
      </c>
      <c r="D18" s="14">
        <v>0</v>
      </c>
      <c r="E18" s="13">
        <v>0</v>
      </c>
      <c r="F18" s="3">
        <v>0</v>
      </c>
      <c r="G18" s="14">
        <v>0</v>
      </c>
      <c r="H18" s="40">
        <f t="shared" si="0"/>
        <v>6062</v>
      </c>
      <c r="I18" s="23">
        <f t="shared" si="1"/>
        <v>3027</v>
      </c>
      <c r="J18" s="23">
        <f t="shared" si="2"/>
        <v>0</v>
      </c>
    </row>
    <row r="19" spans="1:10" ht="33" customHeight="1">
      <c r="A19" s="11" t="s">
        <v>10</v>
      </c>
      <c r="B19" s="15">
        <v>0</v>
      </c>
      <c r="C19" s="3">
        <v>268</v>
      </c>
      <c r="D19" s="14">
        <v>0</v>
      </c>
      <c r="E19" s="13">
        <v>0</v>
      </c>
      <c r="F19" s="3">
        <v>0</v>
      </c>
      <c r="G19" s="14">
        <v>0</v>
      </c>
      <c r="H19" s="40">
        <f t="shared" si="0"/>
        <v>0</v>
      </c>
      <c r="I19" s="23">
        <f t="shared" si="1"/>
        <v>268</v>
      </c>
      <c r="J19" s="23">
        <f t="shared" si="2"/>
        <v>0</v>
      </c>
    </row>
    <row r="20" spans="1:10" ht="21" customHeight="1">
      <c r="A20" s="11" t="s">
        <v>11</v>
      </c>
      <c r="B20" s="15">
        <v>1680</v>
      </c>
      <c r="C20" s="3">
        <v>2175</v>
      </c>
      <c r="D20" s="14">
        <v>0</v>
      </c>
      <c r="E20" s="13">
        <v>0</v>
      </c>
      <c r="F20" s="3">
        <v>0</v>
      </c>
      <c r="G20" s="14">
        <v>0</v>
      </c>
      <c r="H20" s="40">
        <f t="shared" si="0"/>
        <v>1680</v>
      </c>
      <c r="I20" s="23">
        <f t="shared" si="1"/>
        <v>2175</v>
      </c>
      <c r="J20" s="23">
        <f t="shared" si="2"/>
        <v>0</v>
      </c>
    </row>
    <row r="21" spans="1:10" ht="22.5" customHeight="1">
      <c r="A21" s="11" t="s">
        <v>12</v>
      </c>
      <c r="B21" s="15">
        <v>4900</v>
      </c>
      <c r="C21" s="3">
        <v>0</v>
      </c>
      <c r="D21" s="14">
        <v>0</v>
      </c>
      <c r="E21" s="13">
        <v>3675</v>
      </c>
      <c r="F21" s="3">
        <v>0</v>
      </c>
      <c r="G21" s="14">
        <v>0</v>
      </c>
      <c r="H21" s="40">
        <f t="shared" si="0"/>
        <v>1225</v>
      </c>
      <c r="I21" s="23">
        <f t="shared" si="1"/>
        <v>0</v>
      </c>
      <c r="J21" s="23">
        <f t="shared" si="2"/>
        <v>0</v>
      </c>
    </row>
    <row r="22" spans="1:10" ht="22.5" customHeight="1">
      <c r="A22" s="11" t="s">
        <v>65</v>
      </c>
      <c r="B22" s="15">
        <v>0</v>
      </c>
      <c r="C22" s="19">
        <v>0</v>
      </c>
      <c r="D22" s="31">
        <v>90000</v>
      </c>
      <c r="E22" s="13">
        <v>0</v>
      </c>
      <c r="F22" s="19">
        <v>0</v>
      </c>
      <c r="G22" s="42">
        <v>30000</v>
      </c>
      <c r="H22" s="40">
        <f t="shared" si="0"/>
        <v>0</v>
      </c>
      <c r="I22" s="23">
        <f t="shared" si="1"/>
        <v>0</v>
      </c>
      <c r="J22" s="23">
        <f t="shared" si="2"/>
        <v>60000</v>
      </c>
    </row>
    <row r="23" spans="1:10" ht="23.25" customHeight="1">
      <c r="A23" s="24" t="s">
        <v>67</v>
      </c>
      <c r="B23" s="26">
        <f aca="true" t="shared" si="5" ref="B23:G23">SUM(B10:B22)</f>
        <v>27827</v>
      </c>
      <c r="C23" s="27">
        <f t="shared" si="5"/>
        <v>16248</v>
      </c>
      <c r="D23" s="36">
        <f t="shared" si="5"/>
        <v>90000</v>
      </c>
      <c r="E23" s="26">
        <f t="shared" si="5"/>
        <v>19494</v>
      </c>
      <c r="F23" s="27">
        <f t="shared" si="5"/>
        <v>5645</v>
      </c>
      <c r="G23" s="36">
        <f t="shared" si="5"/>
        <v>30000</v>
      </c>
      <c r="H23" s="28">
        <f>B23-E23</f>
        <v>8333</v>
      </c>
      <c r="I23" s="27">
        <f>C23-F23</f>
        <v>10603</v>
      </c>
      <c r="J23" s="27">
        <f>D23-G23</f>
        <v>60000</v>
      </c>
    </row>
    <row r="24" spans="1:10" ht="32.25" customHeight="1">
      <c r="A24" s="11" t="s">
        <v>0</v>
      </c>
      <c r="B24" s="13">
        <v>0</v>
      </c>
      <c r="C24" s="3">
        <v>0</v>
      </c>
      <c r="D24" s="14">
        <v>0</v>
      </c>
      <c r="E24" s="13">
        <v>9750</v>
      </c>
      <c r="F24" s="3">
        <v>0</v>
      </c>
      <c r="G24" s="14">
        <v>0</v>
      </c>
      <c r="H24" s="40">
        <f aca="true" t="shared" si="6" ref="H24:H32">B24-E24</f>
        <v>-9750</v>
      </c>
      <c r="I24" s="23">
        <f aca="true" t="shared" si="7" ref="I24:I32">C24-F24</f>
        <v>0</v>
      </c>
      <c r="J24" s="23">
        <f aca="true" t="shared" si="8" ref="J24:J33">D24-G24</f>
        <v>0</v>
      </c>
    </row>
    <row r="25" spans="1:10" ht="37.5" customHeight="1">
      <c r="A25" s="11" t="s">
        <v>1</v>
      </c>
      <c r="B25" s="13">
        <v>0</v>
      </c>
      <c r="C25" s="3">
        <v>0</v>
      </c>
      <c r="D25" s="14">
        <v>0</v>
      </c>
      <c r="E25" s="13">
        <v>15000</v>
      </c>
      <c r="F25" s="3">
        <v>0</v>
      </c>
      <c r="G25" s="14">
        <v>0</v>
      </c>
      <c r="H25" s="40">
        <f t="shared" si="6"/>
        <v>-15000</v>
      </c>
      <c r="I25" s="23">
        <f t="shared" si="7"/>
        <v>0</v>
      </c>
      <c r="J25" s="23">
        <f t="shared" si="8"/>
        <v>0</v>
      </c>
    </row>
    <row r="26" spans="1:10" ht="23.25" customHeight="1">
      <c r="A26" s="11" t="s">
        <v>2</v>
      </c>
      <c r="B26" s="13">
        <v>7848</v>
      </c>
      <c r="C26" s="3">
        <v>0</v>
      </c>
      <c r="D26" s="14">
        <v>0</v>
      </c>
      <c r="E26" s="13">
        <v>0</v>
      </c>
      <c r="F26" s="3">
        <v>8888</v>
      </c>
      <c r="G26" s="14">
        <v>0</v>
      </c>
      <c r="H26" s="40">
        <f t="shared" si="6"/>
        <v>7848</v>
      </c>
      <c r="I26" s="23">
        <f t="shared" si="7"/>
        <v>-8888</v>
      </c>
      <c r="J26" s="23">
        <f t="shared" si="8"/>
        <v>0</v>
      </c>
    </row>
    <row r="27" spans="1:10" ht="35.25" customHeight="1">
      <c r="A27" s="11" t="s">
        <v>3</v>
      </c>
      <c r="B27" s="15">
        <v>0</v>
      </c>
      <c r="C27" s="3">
        <v>0</v>
      </c>
      <c r="D27" s="14">
        <v>0</v>
      </c>
      <c r="E27" s="13">
        <v>138742</v>
      </c>
      <c r="F27" s="3">
        <v>0</v>
      </c>
      <c r="G27" s="14">
        <v>0</v>
      </c>
      <c r="H27" s="40">
        <f t="shared" si="6"/>
        <v>-138742</v>
      </c>
      <c r="I27" s="23">
        <f t="shared" si="7"/>
        <v>0</v>
      </c>
      <c r="J27" s="23">
        <f t="shared" si="8"/>
        <v>0</v>
      </c>
    </row>
    <row r="28" spans="1:10" ht="32.25" customHeight="1">
      <c r="A28" s="11" t="s">
        <v>4</v>
      </c>
      <c r="B28" s="15">
        <v>22208</v>
      </c>
      <c r="C28" s="3">
        <v>0</v>
      </c>
      <c r="D28" s="14">
        <v>0</v>
      </c>
      <c r="E28" s="13">
        <v>0</v>
      </c>
      <c r="F28" s="3">
        <v>16806</v>
      </c>
      <c r="G28" s="14">
        <v>0</v>
      </c>
      <c r="H28" s="40">
        <f t="shared" si="6"/>
        <v>22208</v>
      </c>
      <c r="I28" s="23">
        <f t="shared" si="7"/>
        <v>-16806</v>
      </c>
      <c r="J28" s="23">
        <f t="shared" si="8"/>
        <v>0</v>
      </c>
    </row>
    <row r="29" spans="1:10" ht="20.25" customHeight="1">
      <c r="A29" s="11" t="s">
        <v>5</v>
      </c>
      <c r="B29" s="15">
        <v>60000</v>
      </c>
      <c r="C29" s="3">
        <v>112050</v>
      </c>
      <c r="D29" s="14">
        <v>0</v>
      </c>
      <c r="E29" s="13">
        <v>0</v>
      </c>
      <c r="F29" s="3">
        <v>0</v>
      </c>
      <c r="G29" s="14">
        <v>151538</v>
      </c>
      <c r="H29" s="40">
        <f t="shared" si="6"/>
        <v>60000</v>
      </c>
      <c r="I29" s="23">
        <f t="shared" si="7"/>
        <v>112050</v>
      </c>
      <c r="J29" s="23">
        <f t="shared" si="8"/>
        <v>-151538</v>
      </c>
    </row>
    <row r="30" spans="1:10" ht="20.25" customHeight="1">
      <c r="A30" s="11" t="s">
        <v>18</v>
      </c>
      <c r="B30" s="15">
        <v>36000</v>
      </c>
      <c r="C30" s="3">
        <v>0</v>
      </c>
      <c r="D30" s="14">
        <v>0</v>
      </c>
      <c r="E30" s="13">
        <v>0</v>
      </c>
      <c r="F30" s="3">
        <v>27230</v>
      </c>
      <c r="G30" s="14">
        <v>0</v>
      </c>
      <c r="H30" s="40">
        <f t="shared" si="6"/>
        <v>36000</v>
      </c>
      <c r="I30" s="23">
        <f t="shared" si="7"/>
        <v>-27230</v>
      </c>
      <c r="J30" s="23">
        <f t="shared" si="8"/>
        <v>0</v>
      </c>
    </row>
    <row r="31" spans="1:10" ht="30" customHeight="1">
      <c r="A31" s="11" t="s">
        <v>19</v>
      </c>
      <c r="B31" s="15">
        <v>0</v>
      </c>
      <c r="C31" s="3">
        <v>0</v>
      </c>
      <c r="D31" s="14">
        <v>0</v>
      </c>
      <c r="E31" s="13">
        <v>21436</v>
      </c>
      <c r="F31" s="3">
        <v>0</v>
      </c>
      <c r="G31" s="14">
        <v>0</v>
      </c>
      <c r="H31" s="40">
        <f t="shared" si="6"/>
        <v>-21436</v>
      </c>
      <c r="I31" s="23">
        <f t="shared" si="7"/>
        <v>0</v>
      </c>
      <c r="J31" s="23">
        <f t="shared" si="8"/>
        <v>0</v>
      </c>
    </row>
    <row r="32" spans="1:10" ht="20.25" customHeight="1">
      <c r="A32" s="11" t="s">
        <v>20</v>
      </c>
      <c r="B32" s="15">
        <v>31159</v>
      </c>
      <c r="C32" s="3">
        <v>0</v>
      </c>
      <c r="D32" s="14">
        <v>0</v>
      </c>
      <c r="E32" s="13">
        <v>0</v>
      </c>
      <c r="F32" s="3">
        <v>30869</v>
      </c>
      <c r="G32" s="14">
        <v>0</v>
      </c>
      <c r="H32" s="40">
        <f t="shared" si="6"/>
        <v>31159</v>
      </c>
      <c r="I32" s="23">
        <f t="shared" si="7"/>
        <v>-30869</v>
      </c>
      <c r="J32" s="23">
        <f t="shared" si="8"/>
        <v>0</v>
      </c>
    </row>
    <row r="33" spans="1:10" ht="45.75" customHeight="1">
      <c r="A33" s="11" t="s">
        <v>42</v>
      </c>
      <c r="B33" s="15">
        <v>0</v>
      </c>
      <c r="C33" s="3">
        <v>575000</v>
      </c>
      <c r="D33" s="3">
        <v>575000</v>
      </c>
      <c r="E33" s="13">
        <v>0</v>
      </c>
      <c r="F33" s="3">
        <v>0</v>
      </c>
      <c r="G33" s="14">
        <v>500000</v>
      </c>
      <c r="H33" s="40">
        <f>B33-E33</f>
        <v>0</v>
      </c>
      <c r="I33" s="23">
        <f>C33-F33</f>
        <v>575000</v>
      </c>
      <c r="J33" s="23">
        <f t="shared" si="8"/>
        <v>75000</v>
      </c>
    </row>
    <row r="34" spans="1:10" ht="21.75" customHeight="1">
      <c r="A34" s="24" t="s">
        <v>54</v>
      </c>
      <c r="B34" s="26">
        <f aca="true" t="shared" si="9" ref="B34:G34">SUM(B24:B33)</f>
        <v>157215</v>
      </c>
      <c r="C34" s="27">
        <f t="shared" si="9"/>
        <v>687050</v>
      </c>
      <c r="D34" s="36">
        <f t="shared" si="9"/>
        <v>575000</v>
      </c>
      <c r="E34" s="26">
        <f t="shared" si="9"/>
        <v>184928</v>
      </c>
      <c r="F34" s="27">
        <f t="shared" si="9"/>
        <v>83793</v>
      </c>
      <c r="G34" s="36">
        <f t="shared" si="9"/>
        <v>651538</v>
      </c>
      <c r="H34" s="28">
        <f>B34-E34</f>
        <v>-27713</v>
      </c>
      <c r="I34" s="27">
        <f>C34-F34</f>
        <v>603257</v>
      </c>
      <c r="J34" s="27">
        <f>D34-G34</f>
        <v>-76538</v>
      </c>
    </row>
    <row r="35" spans="1:10" ht="34.5" customHeight="1">
      <c r="A35" s="11" t="s">
        <v>14</v>
      </c>
      <c r="B35" s="13">
        <v>41503</v>
      </c>
      <c r="C35" s="3">
        <v>38553</v>
      </c>
      <c r="D35" s="14">
        <v>0</v>
      </c>
      <c r="E35" s="13">
        <v>36540</v>
      </c>
      <c r="F35" s="3">
        <v>35820</v>
      </c>
      <c r="G35" s="14">
        <v>0</v>
      </c>
      <c r="H35" s="40">
        <f aca="true" t="shared" si="10" ref="H35:J38">B35-E35</f>
        <v>4963</v>
      </c>
      <c r="I35" s="23">
        <f t="shared" si="10"/>
        <v>2733</v>
      </c>
      <c r="J35" s="23">
        <f t="shared" si="10"/>
        <v>0</v>
      </c>
    </row>
    <row r="36" spans="1:10" ht="34.5" customHeight="1">
      <c r="A36" s="11" t="s">
        <v>15</v>
      </c>
      <c r="B36" s="13">
        <v>68145</v>
      </c>
      <c r="C36" s="3">
        <v>55836</v>
      </c>
      <c r="D36" s="14">
        <v>0</v>
      </c>
      <c r="E36" s="13">
        <v>48948</v>
      </c>
      <c r="F36" s="3">
        <v>76313</v>
      </c>
      <c r="G36" s="14">
        <v>0</v>
      </c>
      <c r="H36" s="40">
        <f t="shared" si="10"/>
        <v>19197</v>
      </c>
      <c r="I36" s="23">
        <f t="shared" si="10"/>
        <v>-20477</v>
      </c>
      <c r="J36" s="23">
        <f t="shared" si="10"/>
        <v>0</v>
      </c>
    </row>
    <row r="37" spans="1:10" ht="40.5" customHeight="1">
      <c r="A37" s="11" t="s">
        <v>43</v>
      </c>
      <c r="B37" s="13">
        <v>1000</v>
      </c>
      <c r="C37" s="3">
        <v>1000</v>
      </c>
      <c r="D37" s="14">
        <v>0</v>
      </c>
      <c r="E37" s="13">
        <v>0</v>
      </c>
      <c r="F37" s="3">
        <v>1800</v>
      </c>
      <c r="G37" s="14">
        <v>0</v>
      </c>
      <c r="H37" s="40">
        <f t="shared" si="10"/>
        <v>1000</v>
      </c>
      <c r="I37" s="23">
        <f t="shared" si="10"/>
        <v>-800</v>
      </c>
      <c r="J37" s="23">
        <f t="shared" si="10"/>
        <v>0</v>
      </c>
    </row>
    <row r="38" spans="1:10" ht="45" customHeight="1">
      <c r="A38" s="11" t="s">
        <v>34</v>
      </c>
      <c r="B38" s="15">
        <v>1896</v>
      </c>
      <c r="C38" s="3">
        <v>0</v>
      </c>
      <c r="D38" s="14">
        <v>0</v>
      </c>
      <c r="E38" s="13">
        <v>1422</v>
      </c>
      <c r="F38" s="3">
        <v>0</v>
      </c>
      <c r="G38" s="14">
        <v>0</v>
      </c>
      <c r="H38" s="40">
        <f t="shared" si="10"/>
        <v>474</v>
      </c>
      <c r="I38" s="23">
        <f t="shared" si="10"/>
        <v>0</v>
      </c>
      <c r="J38" s="23">
        <f t="shared" si="10"/>
        <v>0</v>
      </c>
    </row>
    <row r="39" spans="1:10" ht="21" customHeight="1">
      <c r="A39" s="24" t="s">
        <v>69</v>
      </c>
      <c r="B39" s="26">
        <f aca="true" t="shared" si="11" ref="B39:G39">SUM(B35:B38)</f>
        <v>112544</v>
      </c>
      <c r="C39" s="27">
        <f t="shared" si="11"/>
        <v>95389</v>
      </c>
      <c r="D39" s="36">
        <f t="shared" si="11"/>
        <v>0</v>
      </c>
      <c r="E39" s="26">
        <f t="shared" si="11"/>
        <v>86910</v>
      </c>
      <c r="F39" s="27">
        <f t="shared" si="11"/>
        <v>113933</v>
      </c>
      <c r="G39" s="36">
        <f t="shared" si="11"/>
        <v>0</v>
      </c>
      <c r="H39" s="28">
        <f>B39-E39</f>
        <v>25634</v>
      </c>
      <c r="I39" s="27">
        <f>C39-F39</f>
        <v>-18544</v>
      </c>
      <c r="J39" s="27">
        <f>D39-G39</f>
        <v>0</v>
      </c>
    </row>
    <row r="40" spans="1:10" ht="21" customHeight="1">
      <c r="A40" s="11" t="s">
        <v>33</v>
      </c>
      <c r="B40" s="15">
        <v>27799</v>
      </c>
      <c r="C40" s="3">
        <v>4504</v>
      </c>
      <c r="D40" s="14">
        <v>0</v>
      </c>
      <c r="E40" s="13">
        <v>21754</v>
      </c>
      <c r="F40" s="3">
        <v>4504</v>
      </c>
      <c r="G40" s="14">
        <v>0</v>
      </c>
      <c r="H40" s="40">
        <f aca="true" t="shared" si="12" ref="H40:J45">B40-E40</f>
        <v>6045</v>
      </c>
      <c r="I40" s="23">
        <f t="shared" si="12"/>
        <v>0</v>
      </c>
      <c r="J40" s="23">
        <f t="shared" si="12"/>
        <v>0</v>
      </c>
    </row>
    <row r="41" spans="1:10" ht="26.25" customHeight="1">
      <c r="A41" s="11" t="s">
        <v>13</v>
      </c>
      <c r="B41" s="15">
        <v>1780</v>
      </c>
      <c r="C41" s="3">
        <v>1047</v>
      </c>
      <c r="D41" s="14">
        <v>0</v>
      </c>
      <c r="E41" s="13">
        <v>1780</v>
      </c>
      <c r="F41" s="3">
        <v>1047</v>
      </c>
      <c r="G41" s="14">
        <v>0</v>
      </c>
      <c r="H41" s="40">
        <f t="shared" si="12"/>
        <v>0</v>
      </c>
      <c r="I41" s="23">
        <f t="shared" si="12"/>
        <v>0</v>
      </c>
      <c r="J41" s="23">
        <f t="shared" si="12"/>
        <v>0</v>
      </c>
    </row>
    <row r="42" spans="1:10" ht="21.75" customHeight="1">
      <c r="A42" s="11" t="s">
        <v>16</v>
      </c>
      <c r="B42" s="15">
        <v>2974</v>
      </c>
      <c r="C42" s="3">
        <v>0</v>
      </c>
      <c r="D42" s="14">
        <v>0</v>
      </c>
      <c r="E42" s="13">
        <v>2019</v>
      </c>
      <c r="F42" s="3">
        <v>955</v>
      </c>
      <c r="G42" s="14">
        <v>0</v>
      </c>
      <c r="H42" s="40">
        <f t="shared" si="12"/>
        <v>955</v>
      </c>
      <c r="I42" s="23">
        <f t="shared" si="12"/>
        <v>-955</v>
      </c>
      <c r="J42" s="23">
        <f t="shared" si="12"/>
        <v>0</v>
      </c>
    </row>
    <row r="43" spans="1:10" ht="21" customHeight="1">
      <c r="A43" s="11" t="s">
        <v>17</v>
      </c>
      <c r="B43" s="15">
        <v>3047</v>
      </c>
      <c r="C43" s="3">
        <v>0</v>
      </c>
      <c r="D43" s="14">
        <v>0</v>
      </c>
      <c r="E43" s="13">
        <v>2063</v>
      </c>
      <c r="F43" s="3">
        <v>984</v>
      </c>
      <c r="G43" s="14">
        <v>0</v>
      </c>
      <c r="H43" s="40">
        <f t="shared" si="12"/>
        <v>984</v>
      </c>
      <c r="I43" s="23">
        <f t="shared" si="12"/>
        <v>-984</v>
      </c>
      <c r="J43" s="23">
        <f t="shared" si="12"/>
        <v>0</v>
      </c>
    </row>
    <row r="44" spans="1:10" ht="31.5" customHeight="1">
      <c r="A44" s="11" t="s">
        <v>44</v>
      </c>
      <c r="B44" s="15">
        <v>770</v>
      </c>
      <c r="C44" s="3">
        <v>140</v>
      </c>
      <c r="D44" s="14">
        <v>0</v>
      </c>
      <c r="E44" s="13">
        <v>0</v>
      </c>
      <c r="F44" s="3">
        <v>0</v>
      </c>
      <c r="G44" s="14">
        <v>1460</v>
      </c>
      <c r="H44" s="40">
        <f t="shared" si="12"/>
        <v>770</v>
      </c>
      <c r="I44" s="23">
        <f t="shared" si="12"/>
        <v>140</v>
      </c>
      <c r="J44" s="23">
        <f t="shared" si="12"/>
        <v>-1460</v>
      </c>
    </row>
    <row r="45" spans="1:10" ht="31.5" customHeight="1">
      <c r="A45" s="18" t="s">
        <v>45</v>
      </c>
      <c r="B45" s="17">
        <v>0</v>
      </c>
      <c r="C45" s="3">
        <v>0</v>
      </c>
      <c r="D45" s="14">
        <v>0</v>
      </c>
      <c r="E45" s="13">
        <v>2959</v>
      </c>
      <c r="F45" s="3">
        <v>0</v>
      </c>
      <c r="G45" s="14">
        <v>0</v>
      </c>
      <c r="H45" s="40">
        <f t="shared" si="12"/>
        <v>-2959</v>
      </c>
      <c r="I45" s="23">
        <f t="shared" si="12"/>
        <v>0</v>
      </c>
      <c r="J45" s="23">
        <f t="shared" si="12"/>
        <v>0</v>
      </c>
    </row>
    <row r="46" spans="1:10" ht="21" customHeight="1">
      <c r="A46" s="24" t="s">
        <v>55</v>
      </c>
      <c r="B46" s="26">
        <f aca="true" t="shared" si="13" ref="B46:G46">SUM(B40:B45)</f>
        <v>36370</v>
      </c>
      <c r="C46" s="27">
        <f t="shared" si="13"/>
        <v>5691</v>
      </c>
      <c r="D46" s="36">
        <f t="shared" si="13"/>
        <v>0</v>
      </c>
      <c r="E46" s="26">
        <f t="shared" si="13"/>
        <v>30575</v>
      </c>
      <c r="F46" s="27">
        <f t="shared" si="13"/>
        <v>7490</v>
      </c>
      <c r="G46" s="36">
        <f t="shared" si="13"/>
        <v>1460</v>
      </c>
      <c r="H46" s="28">
        <f>B46-E46</f>
        <v>5795</v>
      </c>
      <c r="I46" s="27">
        <f>C46-F46</f>
        <v>-1799</v>
      </c>
      <c r="J46" s="27">
        <f>D46-G46</f>
        <v>-1460</v>
      </c>
    </row>
    <row r="47" spans="1:10" ht="31.5" customHeight="1">
      <c r="A47" s="18" t="s">
        <v>48</v>
      </c>
      <c r="B47" s="17">
        <v>6000</v>
      </c>
      <c r="C47" s="3">
        <v>13000</v>
      </c>
      <c r="D47" s="14">
        <v>0</v>
      </c>
      <c r="E47" s="13">
        <v>6000</v>
      </c>
      <c r="F47" s="3">
        <v>9000</v>
      </c>
      <c r="G47" s="14">
        <v>0</v>
      </c>
      <c r="H47" s="40">
        <f aca="true" t="shared" si="14" ref="H47:J48">B47-E47</f>
        <v>0</v>
      </c>
      <c r="I47" s="23">
        <f t="shared" si="14"/>
        <v>4000</v>
      </c>
      <c r="J47" s="23">
        <f t="shared" si="14"/>
        <v>0</v>
      </c>
    </row>
    <row r="48" spans="1:10" ht="31.5" customHeight="1">
      <c r="A48" s="18" t="s">
        <v>49</v>
      </c>
      <c r="B48" s="17">
        <v>0</v>
      </c>
      <c r="C48" s="3">
        <v>0</v>
      </c>
      <c r="D48" s="14">
        <v>0</v>
      </c>
      <c r="E48" s="13">
        <v>2925</v>
      </c>
      <c r="F48" s="3">
        <v>0</v>
      </c>
      <c r="G48" s="14">
        <v>0</v>
      </c>
      <c r="H48" s="40">
        <f t="shared" si="14"/>
        <v>-2925</v>
      </c>
      <c r="I48" s="23">
        <f t="shared" si="14"/>
        <v>0</v>
      </c>
      <c r="J48" s="23">
        <f t="shared" si="14"/>
        <v>0</v>
      </c>
    </row>
    <row r="49" spans="1:10" ht="24.75" customHeight="1">
      <c r="A49" s="25" t="s">
        <v>56</v>
      </c>
      <c r="B49" s="28">
        <f>SUM(B47:B48)</f>
        <v>6000</v>
      </c>
      <c r="C49" s="28">
        <f aca="true" t="shared" si="15" ref="C49:J49">SUM(C47:C48)</f>
        <v>13000</v>
      </c>
      <c r="D49" s="36">
        <f t="shared" si="15"/>
        <v>0</v>
      </c>
      <c r="E49" s="26">
        <f t="shared" si="15"/>
        <v>8925</v>
      </c>
      <c r="F49" s="28">
        <f t="shared" si="15"/>
        <v>9000</v>
      </c>
      <c r="G49" s="43">
        <f t="shared" si="15"/>
        <v>0</v>
      </c>
      <c r="H49" s="28">
        <f t="shared" si="15"/>
        <v>-2925</v>
      </c>
      <c r="I49" s="28">
        <f t="shared" si="15"/>
        <v>4000</v>
      </c>
      <c r="J49" s="28">
        <f t="shared" si="15"/>
        <v>0</v>
      </c>
    </row>
    <row r="50" spans="1:10" ht="57" customHeight="1">
      <c r="A50" s="18" t="s">
        <v>50</v>
      </c>
      <c r="B50" s="17">
        <v>19600</v>
      </c>
      <c r="C50" s="3">
        <v>19600</v>
      </c>
      <c r="D50" s="30" t="s">
        <v>63</v>
      </c>
      <c r="E50" s="13">
        <v>0</v>
      </c>
      <c r="F50" s="3">
        <v>0</v>
      </c>
      <c r="G50" s="14">
        <v>0</v>
      </c>
      <c r="H50" s="40">
        <f aca="true" t="shared" si="16" ref="H50:J51">B50-E50</f>
        <v>19600</v>
      </c>
      <c r="I50" s="23">
        <f t="shared" si="16"/>
        <v>19600</v>
      </c>
      <c r="J50" s="23">
        <f t="shared" si="16"/>
        <v>19600</v>
      </c>
    </row>
    <row r="51" spans="1:10" ht="48" customHeight="1">
      <c r="A51" s="18" t="s">
        <v>51</v>
      </c>
      <c r="B51" s="17">
        <v>0</v>
      </c>
      <c r="C51" s="3">
        <v>10000</v>
      </c>
      <c r="D51" s="30" t="s">
        <v>64</v>
      </c>
      <c r="E51" s="13">
        <v>0</v>
      </c>
      <c r="F51" s="3">
        <v>0</v>
      </c>
      <c r="G51" s="14">
        <v>0</v>
      </c>
      <c r="H51" s="40">
        <f t="shared" si="16"/>
        <v>0</v>
      </c>
      <c r="I51" s="23">
        <f t="shared" si="16"/>
        <v>10000</v>
      </c>
      <c r="J51" s="23">
        <f t="shared" si="16"/>
        <v>10000</v>
      </c>
    </row>
    <row r="52" spans="1:10" ht="20.25" customHeight="1" thickBot="1">
      <c r="A52" s="32" t="s">
        <v>57</v>
      </c>
      <c r="B52" s="29">
        <f>SUM(B50:B51)</f>
        <v>19600</v>
      </c>
      <c r="C52" s="29">
        <f aca="true" t="shared" si="17" ref="C52:J52">SUM(C50:C51)</f>
        <v>29600</v>
      </c>
      <c r="D52" s="37">
        <f t="shared" si="17"/>
        <v>0</v>
      </c>
      <c r="E52" s="44">
        <f t="shared" si="17"/>
        <v>0</v>
      </c>
      <c r="F52" s="29">
        <f t="shared" si="17"/>
        <v>0</v>
      </c>
      <c r="G52" s="45">
        <f t="shared" si="17"/>
        <v>0</v>
      </c>
      <c r="H52" s="29">
        <f t="shared" si="17"/>
        <v>19600</v>
      </c>
      <c r="I52" s="29">
        <f t="shared" si="17"/>
        <v>29600</v>
      </c>
      <c r="J52" s="29">
        <f t="shared" si="17"/>
        <v>29600</v>
      </c>
    </row>
    <row r="53" spans="1:10" ht="21.75" customHeight="1" thickBot="1">
      <c r="A53" s="33" t="s">
        <v>68</v>
      </c>
      <c r="B53" s="34">
        <f aca="true" t="shared" si="18" ref="B53:G53">B9+B23+B34+B39+B46+B49+B52</f>
        <v>360075.78</v>
      </c>
      <c r="C53" s="34">
        <f t="shared" si="18"/>
        <v>846978</v>
      </c>
      <c r="D53" s="38">
        <f t="shared" si="18"/>
        <v>665000</v>
      </c>
      <c r="E53" s="46">
        <f t="shared" si="18"/>
        <v>335404</v>
      </c>
      <c r="F53" s="34">
        <f t="shared" si="18"/>
        <v>219861</v>
      </c>
      <c r="G53" s="35">
        <f t="shared" si="18"/>
        <v>682998</v>
      </c>
      <c r="H53" s="34">
        <f>B53-E53</f>
        <v>24671.780000000028</v>
      </c>
      <c r="I53" s="34">
        <f>C53-F53</f>
        <v>627117</v>
      </c>
      <c r="J53" s="35">
        <f>D53-G53</f>
        <v>-17998</v>
      </c>
    </row>
    <row r="58" spans="1:3" ht="12.75">
      <c r="A58" s="4" t="s">
        <v>32</v>
      </c>
      <c r="B58" s="4"/>
      <c r="C58" s="4"/>
    </row>
    <row r="59" spans="1:3" ht="12.75">
      <c r="A59" s="5" t="s">
        <v>21</v>
      </c>
      <c r="B59" s="4"/>
      <c r="C59" s="4"/>
    </row>
    <row r="60" spans="1:3" ht="15" customHeight="1">
      <c r="A60" s="6" t="s">
        <v>27</v>
      </c>
      <c r="B60" s="7"/>
      <c r="C60" s="7"/>
    </row>
    <row r="61" spans="1:3" ht="15" customHeight="1">
      <c r="A61" s="6" t="s">
        <v>28</v>
      </c>
      <c r="B61" s="7"/>
      <c r="C61" s="7"/>
    </row>
    <row r="62" spans="1:3" ht="15" customHeight="1">
      <c r="A62" s="5" t="s">
        <v>29</v>
      </c>
      <c r="B62" s="7"/>
      <c r="C62" s="7"/>
    </row>
    <row r="63" ht="15" customHeight="1">
      <c r="A63" t="s">
        <v>30</v>
      </c>
    </row>
    <row r="64" ht="13.5" customHeight="1">
      <c r="A64" s="8" t="s">
        <v>31</v>
      </c>
    </row>
    <row r="66" spans="1:7" ht="12.75">
      <c r="A66" s="22" t="s">
        <v>46</v>
      </c>
      <c r="B66" s="16"/>
      <c r="C66" s="16"/>
      <c r="D66" s="16"/>
      <c r="E66" s="16"/>
      <c r="F66" s="16"/>
      <c r="G66" s="16"/>
    </row>
    <row r="67" spans="1:7" ht="12.75">
      <c r="A67" s="22" t="s">
        <v>47</v>
      </c>
      <c r="B67" s="16"/>
      <c r="C67" s="16"/>
      <c r="D67" s="16"/>
      <c r="E67" s="16"/>
      <c r="F67" s="16"/>
      <c r="G67" s="16"/>
    </row>
    <row r="68" spans="1:7" ht="12.75">
      <c r="A68" s="22" t="s">
        <v>61</v>
      </c>
      <c r="B68" s="16"/>
      <c r="C68" s="16"/>
      <c r="D68" s="16"/>
      <c r="E68" s="16"/>
      <c r="F68" s="16"/>
      <c r="G68" s="16"/>
    </row>
    <row r="69" spans="1:7" ht="12.75">
      <c r="A69" s="22" t="s">
        <v>62</v>
      </c>
      <c r="B69" s="16"/>
      <c r="C69" s="16"/>
      <c r="D69" s="16"/>
      <c r="E69" s="16"/>
      <c r="F69" s="16"/>
      <c r="G69" s="16"/>
    </row>
  </sheetData>
  <mergeCells count="2">
    <mergeCell ref="B5:D5"/>
    <mergeCell ref="E5:G5"/>
  </mergeCells>
  <printOptions/>
  <pageMargins left="0.75" right="0.75" top="1" bottom="1" header="0.4921259845" footer="0.492125984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schallnerova</cp:lastModifiedBy>
  <cp:lastPrinted>2006-06-01T06:00:11Z</cp:lastPrinted>
  <dcterms:created xsi:type="dcterms:W3CDTF">2006-04-03T11:34:34Z</dcterms:created>
  <dcterms:modified xsi:type="dcterms:W3CDTF">2006-06-01T09:46:52Z</dcterms:modified>
  <cp:category/>
  <cp:version/>
  <cp:contentType/>
  <cp:contentStatus/>
</cp:coreProperties>
</file>