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embeddings/oleObject_9_0.bin" ContentType="application/vnd.openxmlformats-officedocument.oleObject"/>
  <Override PartName="/xl/embeddings/oleObject_9_1.bin" ContentType="application/vnd.openxmlformats-officedocument.oleObject"/>
  <Override PartName="/xl/embeddings/oleObject_10_0.bin" ContentType="application/vnd.openxmlformats-officedocument.oleObject"/>
  <Override PartName="/xl/embeddings/oleObject_10_1.bin" ContentType="application/vnd.openxmlformats-officedocument.oleObject"/>
  <Override PartName="/xl/embeddings/oleObject_11_0.bin" ContentType="application/vnd.openxmlformats-officedocument.oleObject"/>
  <Override PartName="/xl/embeddings/oleObject_11_1.bin" ContentType="application/vnd.openxmlformats-officedocument.oleObject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3_0.bin" ContentType="application/vnd.openxmlformats-officedocument.oleObject"/>
  <Override PartName="/xl/embeddings/oleObject_13_1.bin" ContentType="application/vnd.openxmlformats-officedocument.oleObject"/>
  <Override PartName="/xl/embeddings/oleObject_14_0.bin" ContentType="application/vnd.openxmlformats-officedocument.oleObject"/>
  <Override PartName="/xl/embeddings/oleObject_14_1.bin" ContentType="application/vnd.openxmlformats-officedocument.oleObject"/>
  <Override PartName="/xl/embeddings/oleObject_15_0.bin" ContentType="application/vnd.openxmlformats-officedocument.oleObject"/>
  <Override PartName="/xl/embeddings/oleObject_15_1.bin" ContentType="application/vnd.openxmlformats-officedocument.oleObject"/>
  <Override PartName="/xl/embeddings/oleObject_16_0.bin" ContentType="application/vnd.openxmlformats-officedocument.oleObject"/>
  <Override PartName="/xl/embeddings/oleObject_16_1.bin" ContentType="application/vnd.openxmlformats-officedocument.oleObject"/>
  <Override PartName="/xl/embeddings/oleObject_1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tabRatio="910" activeTab="0"/>
  </bookViews>
  <sheets>
    <sheet name="RK-18-2006-21, př. 1Úvod" sheetId="1" r:id="rId1"/>
    <sheet name="Souhrn" sheetId="2" r:id="rId2"/>
    <sheet name="Příjmy" sheetId="3" r:id="rId3"/>
    <sheet name="Zem" sheetId="4" r:id="rId4"/>
    <sheet name="Škol" sheetId="5" r:id="rId5"/>
    <sheet name="Kult" sheetId="6" r:id="rId6"/>
    <sheet name="Zdrav" sheetId="7" r:id="rId7"/>
    <sheet name="Živ" sheetId="8" r:id="rId8"/>
    <sheet name="Územ" sheetId="9" r:id="rId9"/>
    <sheet name="Dopr" sheetId="10" r:id="rId10"/>
    <sheet name="Soc" sheetId="11" r:id="rId11"/>
    <sheet name="PO" sheetId="12" r:id="rId12"/>
    <sheet name="Zastup" sheetId="13" r:id="rId13"/>
    <sheet name="Kr" sheetId="14" r:id="rId14"/>
    <sheet name="Reg" sheetId="15" r:id="rId15"/>
    <sheet name="Nem" sheetId="16" r:id="rId16"/>
    <sheet name="Inf" sheetId="17" r:id="rId17"/>
    <sheet name="Sekr" sheetId="18" r:id="rId18"/>
    <sheet name="Rezerva" sheetId="19" r:id="rId19"/>
  </sheets>
  <definedNames>
    <definedName name="_xlnm.Print_Area" localSheetId="0">'RK-18-2006-21, př. 1Úvod'!$A$1:$J$31</definedName>
    <definedName name="_xlnm.Print_Area" localSheetId="1">'Souhrn'!$A$1:$K$35</definedName>
  </definedNames>
  <calcPr fullCalcOnLoad="1"/>
</workbook>
</file>

<file path=xl/sharedStrings.xml><?xml version="1.0" encoding="utf-8"?>
<sst xmlns="http://schemas.openxmlformats.org/spreadsheetml/2006/main" count="248" uniqueCount="89">
  <si>
    <t>9 KAPITOLA POŽÁRNÍ OCHRANA A IZS</t>
  </si>
  <si>
    <t>Skutečnost 2005</t>
  </si>
  <si>
    <t>Schválený rozpočet 2006</t>
  </si>
  <si>
    <t>BĚŽNÉ VÝDAJE</t>
  </si>
  <si>
    <t>KAPITÁLOVÉ VÝDAJE</t>
  </si>
  <si>
    <t>VÝDAJE CELKEM</t>
  </si>
  <si>
    <t>10 KAPITOLA ZASTUPITELSTVO KRAJE</t>
  </si>
  <si>
    <t>13 KAPITOLA NEMOVITÝ MAJETEK</t>
  </si>
  <si>
    <t>2 KAPITOLA ŠKOLSTVÍ</t>
  </si>
  <si>
    <t>OSTATNÍ VÝDAJE</t>
  </si>
  <si>
    <t>12 KAPITOLA REGIONÁLNÍ ROZVOJ</t>
  </si>
  <si>
    <t>*****</t>
  </si>
  <si>
    <t xml:space="preserve">Pozn. : v roce 2005 byly součástí kapitoly rovněž </t>
  </si>
  <si>
    <t xml:space="preserve">            - dotace na ochranu obecního nemovitého majetku</t>
  </si>
  <si>
    <t xml:space="preserve">            - příspěvek na pořízení UPD obcí</t>
  </si>
  <si>
    <t xml:space="preserve">8 KAPITOLA SOCIÁLNÍ VĚCI </t>
  </si>
  <si>
    <t>4 KAPITOLA ZDRAVOTNICTVÍ</t>
  </si>
  <si>
    <t>Upravený rozpočet 2006</t>
  </si>
  <si>
    <t>14 KAPITOLA INFORMATIKA</t>
  </si>
  <si>
    <t>3 KAPITOLA KULTURA</t>
  </si>
  <si>
    <t>7 KAPITOLA DOPRAVA</t>
  </si>
  <si>
    <t>11 KAPITOLA KRAJSKÝ ÚŘAD</t>
  </si>
  <si>
    <t>5 KAPITOLA ŽIVOTNÍ PROSTŘEDÍ</t>
  </si>
  <si>
    <t>1 KAPITOLA ZEMĚDĚLSTVÍ</t>
  </si>
  <si>
    <t>6 KAPITOLA ÚZEMNÍ PLÁNOVÁNÍ</t>
  </si>
  <si>
    <t xml:space="preserve">      </t>
  </si>
  <si>
    <t xml:space="preserve">ROZPOČTOVÝ VÝHLED KRAJE </t>
  </si>
  <si>
    <t>(v tis. Kč)</t>
  </si>
  <si>
    <t>15 KAPITOLA SEKRETARIÁTU REG. RADY NUTS</t>
  </si>
  <si>
    <t>16 KAPITOLA REZERVA A ROZVOJ KRAJE</t>
  </si>
  <si>
    <t>Schválený rozpočet 2005</t>
  </si>
  <si>
    <t>Nespecifikovaná rezerva</t>
  </si>
  <si>
    <t>Péče o lidské zdroje a majetek kraje</t>
  </si>
  <si>
    <t>Strategické a koncepční materiály kraje</t>
  </si>
  <si>
    <t>CELKEM</t>
  </si>
  <si>
    <t>A SOUHRNNÉ ÚDAJE</t>
  </si>
  <si>
    <r>
      <t xml:space="preserve">PŘÍJMY CELKEM </t>
    </r>
    <r>
      <rPr>
        <sz val="12"/>
        <rFont val="Arial CE"/>
        <family val="2"/>
      </rPr>
      <t>(tis. Kč)</t>
    </r>
  </si>
  <si>
    <r>
      <t xml:space="preserve">ZDROJE CELKEM </t>
    </r>
    <r>
      <rPr>
        <sz val="12"/>
        <rFont val="Arial CE"/>
        <family val="2"/>
      </rPr>
      <t>(tis.Kč)</t>
    </r>
  </si>
  <si>
    <r>
      <t xml:space="preserve">VÝDAJE CELKEM </t>
    </r>
    <r>
      <rPr>
        <sz val="12"/>
        <rFont val="Arial CE"/>
        <family val="2"/>
      </rPr>
      <t>(tis. Kč)</t>
    </r>
  </si>
  <si>
    <t>z toho kapitola</t>
  </si>
  <si>
    <t>zemědělství</t>
  </si>
  <si>
    <t>školství</t>
  </si>
  <si>
    <t>kultura</t>
  </si>
  <si>
    <t>zdravotnictví</t>
  </si>
  <si>
    <t>životní prostředí</t>
  </si>
  <si>
    <t>územní plánování</t>
  </si>
  <si>
    <t>sociální věci</t>
  </si>
  <si>
    <t>požární ochrana a integrovaný záchranný systém</t>
  </si>
  <si>
    <t>zastupitelstvo kraje</t>
  </si>
  <si>
    <t>krajský úřad</t>
  </si>
  <si>
    <t>regionální rozvoj</t>
  </si>
  <si>
    <t>nemovitý majetek</t>
  </si>
  <si>
    <t>informatika</t>
  </si>
  <si>
    <t>sekretariát reg. rady NUTS</t>
  </si>
  <si>
    <t>rezerva a rozvoj kraje</t>
  </si>
  <si>
    <r>
      <t xml:space="preserve">SALDO ROZPOČTU  </t>
    </r>
    <r>
      <rPr>
        <sz val="12"/>
        <rFont val="Arial CE"/>
        <family val="2"/>
      </rPr>
      <t>(tis.Kč)</t>
    </r>
  </si>
  <si>
    <t>Druh příjmu</t>
  </si>
  <si>
    <t>index 2007/2006</t>
  </si>
  <si>
    <t>Daňové příjmy</t>
  </si>
  <si>
    <t>Úroky</t>
  </si>
  <si>
    <t>Odvody příspěvkových organizací</t>
  </si>
  <si>
    <t xml:space="preserve">Prodej pozemků a nemovitostí </t>
  </si>
  <si>
    <t>Prevence znečišťování vody</t>
  </si>
  <si>
    <t>Příjmy z pronájmu</t>
  </si>
  <si>
    <t xml:space="preserve">Ostatní příjmy </t>
  </si>
  <si>
    <t>Dotace - souhrnný dotační vztah</t>
  </si>
  <si>
    <t xml:space="preserve">Dotace na úhradu přímých výdajů obecních a krajských škol </t>
  </si>
  <si>
    <t>Dotace - ostatní</t>
  </si>
  <si>
    <t>****</t>
  </si>
  <si>
    <t>Dotace - Národní fond, mezinárodní instituce</t>
  </si>
  <si>
    <t>Dotace - kapitálové</t>
  </si>
  <si>
    <t>index 2008/2007</t>
  </si>
  <si>
    <t>ostatní (fin.vypořádání)</t>
  </si>
  <si>
    <t>x</t>
  </si>
  <si>
    <t>Pozn.: příspěvek obcím na pořízení UPD obcí byl v r. 2005 součástí kapitoly Regionální rozvoj</t>
  </si>
  <si>
    <t>Pozn.: dotace na ochranu obec. nemovitého majetku byly v r. 2005 součástí kap. Region. rozvoj</t>
  </si>
  <si>
    <t xml:space="preserve">BĚŽNÉ VÝDAJE </t>
  </si>
  <si>
    <t xml:space="preserve">KAPITÁLOVÉ VÝDAJE  </t>
  </si>
  <si>
    <t>index 2009/2008</t>
  </si>
  <si>
    <t xml:space="preserve">doprava                                                                </t>
  </si>
  <si>
    <t>VYSOČINA NA ROKY 2007, 2008 a 2009</t>
  </si>
  <si>
    <t xml:space="preserve">       ve výdajích je o tyto částky v letech 2006 a 2007 navýšena kapitola Doprava</t>
  </si>
  <si>
    <r>
      <t xml:space="preserve">FINANCOVÁNÍ (+) (-) </t>
    </r>
    <r>
      <rPr>
        <sz val="12"/>
        <rFont val="Arial CE"/>
        <family val="2"/>
      </rPr>
      <t>(tis.Kč)  (převody do FSR)</t>
    </r>
  </si>
  <si>
    <r>
      <t xml:space="preserve">FINANCOVÁNÍ (+)  </t>
    </r>
    <r>
      <rPr>
        <sz val="12"/>
        <rFont val="Arial CE"/>
        <family val="2"/>
      </rPr>
      <t>(tis.Kč)  (úvěr)</t>
    </r>
  </si>
  <si>
    <r>
      <t>x</t>
    </r>
    <r>
      <rPr>
        <sz val="10"/>
        <rFont val="Arial CE"/>
        <family val="0"/>
      </rPr>
      <t xml:space="preserve">  -  v roce 2006 se předpokládá čerpání úvěru ve výši 150 mil. Kč (není ve schvál. rozpočtu 2006) a v roce 2007 ve výši 350 mil. Kč, </t>
    </r>
  </si>
  <si>
    <t>B VÝHLED ROZPOČTU PŘÍJMŮ NA ROKY 2007, 2008 A 2009</t>
  </si>
  <si>
    <t>Dotace z MPSV</t>
  </si>
  <si>
    <t>počet stran: 20</t>
  </si>
  <si>
    <t>RK-18-2006-21,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</si>
</sst>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7">
    <font>
      <sz val="10"/>
      <name val="Arial CE"/>
      <family val="0"/>
    </font>
    <font>
      <b/>
      <sz val="16"/>
      <name val="Arial CE"/>
      <family val="2"/>
    </font>
    <font>
      <i/>
      <sz val="8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8"/>
      <name val="Arial CE"/>
      <family val="2"/>
    </font>
    <font>
      <sz val="11"/>
      <name val="Times New Roman"/>
      <family val="1"/>
    </font>
    <font>
      <sz val="10"/>
      <color indexed="10"/>
      <name val="Arial CE"/>
      <family val="2"/>
    </font>
    <font>
      <i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23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0" xfId="0" applyFont="1" applyBorder="1" applyAlignment="1">
      <alignment vertical="top"/>
    </xf>
    <xf numFmtId="3" fontId="5" fillId="0" borderId="0" xfId="0" applyNumberFormat="1" applyFont="1" applyBorder="1" applyAlignment="1">
      <alignment horizontal="right" vertical="top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3" fillId="2" borderId="2" xfId="0" applyFont="1" applyFill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3" fontId="0" fillId="0" borderId="2" xfId="0" applyNumberForma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0" fillId="2" borderId="2" xfId="0" applyNumberFormat="1" applyFill="1" applyBorder="1" applyAlignment="1">
      <alignment horizontal="right"/>
    </xf>
    <xf numFmtId="0" fontId="5" fillId="2" borderId="1" xfId="0" applyFont="1" applyFill="1" applyBorder="1" applyAlignment="1">
      <alignment horizontal="center" wrapText="1"/>
    </xf>
    <xf numFmtId="3" fontId="3" fillId="0" borderId="3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3" fillId="0" borderId="3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4" xfId="0" applyNumberFormat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center" wrapText="1"/>
    </xf>
    <xf numFmtId="1" fontId="0" fillId="2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/>
    </xf>
    <xf numFmtId="9" fontId="0" fillId="0" borderId="2" xfId="0" applyNumberFormat="1" applyBorder="1" applyAlignment="1">
      <alignment/>
    </xf>
    <xf numFmtId="9" fontId="0" fillId="0" borderId="2" xfId="0" applyNumberFormat="1" applyFill="1" applyBorder="1" applyAlignment="1">
      <alignment/>
    </xf>
    <xf numFmtId="0" fontId="0" fillId="0" borderId="2" xfId="0" applyBorder="1" applyAlignment="1">
      <alignment wrapText="1"/>
    </xf>
    <xf numFmtId="9" fontId="0" fillId="0" borderId="2" xfId="0" applyNumberFormat="1" applyBorder="1" applyAlignment="1">
      <alignment horizontal="right"/>
    </xf>
    <xf numFmtId="3" fontId="5" fillId="2" borderId="2" xfId="0" applyNumberFormat="1" applyFont="1" applyFill="1" applyBorder="1" applyAlignment="1">
      <alignment/>
    </xf>
    <xf numFmtId="9" fontId="5" fillId="2" borderId="2" xfId="0" applyNumberFormat="1" applyFont="1" applyFill="1" applyBorder="1" applyAlignment="1">
      <alignment/>
    </xf>
    <xf numFmtId="0" fontId="0" fillId="0" borderId="5" xfId="0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2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5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2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10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8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9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1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30.emf" /><Relationship Id="rId3" Type="http://schemas.openxmlformats.org/officeDocument/2006/relationships/image" Target="../media/image29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7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20.emf" /><Relationship Id="rId3" Type="http://schemas.openxmlformats.org/officeDocument/2006/relationships/image" Target="../media/image14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19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2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12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76200</xdr:rowOff>
    </xdr:from>
    <xdr:to>
      <xdr:col>1</xdr:col>
      <xdr:colOff>552450</xdr:colOff>
      <xdr:row>25</xdr:row>
      <xdr:rowOff>133350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525" y="4257675"/>
          <a:ext cx="27717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oleObject" Target="../embeddings/oleObject_9_1.bin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vmlDrawing" Target="../drawings/vmlDrawing9.v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oleObject" Target="../embeddings/oleObject_11_1.bin" /><Relationship Id="rId3" Type="http://schemas.openxmlformats.org/officeDocument/2006/relationships/vmlDrawing" Target="../drawings/vmlDrawing10.v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vmlDrawing" Target="../drawings/vmlDrawing11.v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oleObject" Target="../embeddings/oleObject_13_1.bin" /><Relationship Id="rId3" Type="http://schemas.openxmlformats.org/officeDocument/2006/relationships/vmlDrawing" Target="../drawings/vmlDrawing12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oleObject" Target="../embeddings/oleObject_14_1.bin" /><Relationship Id="rId3" Type="http://schemas.openxmlformats.org/officeDocument/2006/relationships/vmlDrawing" Target="../drawings/vmlDrawing13.v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oleObject" Target="../embeddings/oleObject_15_1.bin" /><Relationship Id="rId3" Type="http://schemas.openxmlformats.org/officeDocument/2006/relationships/vmlDrawing" Target="../drawings/vmlDrawing14.v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oleObject" Target="../embeddings/oleObject_16_1.bin" /><Relationship Id="rId3" Type="http://schemas.openxmlformats.org/officeDocument/2006/relationships/vmlDrawing" Target="../drawings/vmlDrawing15.v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vmlDrawing" Target="../drawings/vmlDrawing5.v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1"/>
  <sheetViews>
    <sheetView tabSelected="1" workbookViewId="0" topLeftCell="A1">
      <selection activeCell="M5" sqref="M5"/>
    </sheetView>
  </sheetViews>
  <sheetFormatPr defaultColWidth="9.00390625" defaultRowHeight="12.75"/>
  <sheetData>
    <row r="2" spans="7:8" ht="15.75">
      <c r="G2" s="37"/>
      <c r="H2" s="64" t="s">
        <v>88</v>
      </c>
    </row>
    <row r="3" spans="7:8" ht="15.75">
      <c r="G3" s="37"/>
      <c r="H3" s="64" t="s">
        <v>87</v>
      </c>
    </row>
    <row r="4" ht="15.75">
      <c r="Q4" s="38" t="s">
        <v>25</v>
      </c>
    </row>
    <row r="22" ht="9" customHeight="1"/>
    <row r="24" spans="1:10" ht="29.25">
      <c r="A24" s="67" t="s">
        <v>26</v>
      </c>
      <c r="B24" s="67"/>
      <c r="C24" s="67"/>
      <c r="D24" s="67"/>
      <c r="E24" s="67"/>
      <c r="F24" s="67"/>
      <c r="G24" s="67"/>
      <c r="H24" s="67"/>
      <c r="I24" s="67"/>
      <c r="J24" s="67"/>
    </row>
    <row r="26" spans="1:10" ht="29.25">
      <c r="A26" s="67" t="s">
        <v>80</v>
      </c>
      <c r="B26" s="67"/>
      <c r="C26" s="67"/>
      <c r="D26" s="67"/>
      <c r="E26" s="67"/>
      <c r="F26" s="67"/>
      <c r="G26" s="67"/>
      <c r="H26" s="67"/>
      <c r="I26" s="67"/>
      <c r="J26" s="67"/>
    </row>
    <row r="31" spans="1:10" ht="20.25">
      <c r="A31" s="68" t="s">
        <v>27</v>
      </c>
      <c r="B31" s="68"/>
      <c r="C31" s="68"/>
      <c r="D31" s="68"/>
      <c r="E31" s="68"/>
      <c r="F31" s="68"/>
      <c r="G31" s="68"/>
      <c r="H31" s="68"/>
      <c r="I31" s="68"/>
      <c r="J31" s="68"/>
    </row>
  </sheetData>
  <mergeCells count="3">
    <mergeCell ref="A24:J24"/>
    <mergeCell ref="A26:J26"/>
    <mergeCell ref="A31:J31"/>
  </mergeCells>
  <printOptions/>
  <pageMargins left="0.75" right="0.75" top="1" bottom="1" header="0.4921259845" footer="0.4921259845"/>
  <pageSetup horizontalDpi="600" verticalDpi="600" orientation="portrait" paperSize="9" scale="94" r:id="rId1"/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G10" sqref="G10"/>
    </sheetView>
  </sheetViews>
  <sheetFormatPr defaultColWidth="9.00390625" defaultRowHeight="12.75"/>
  <cols>
    <col min="1" max="1" width="29.25390625" style="0" customWidth="1"/>
    <col min="2" max="6" width="11.75390625" style="0" customWidth="1"/>
  </cols>
  <sheetData>
    <row r="1" spans="1:5" ht="20.25">
      <c r="A1" s="1" t="s">
        <v>20</v>
      </c>
      <c r="B1" s="2"/>
      <c r="C1" s="2"/>
      <c r="D1" s="2"/>
      <c r="E1" s="2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2007</v>
      </c>
      <c r="E3" s="5">
        <v>2008</v>
      </c>
      <c r="F3" s="5">
        <v>2009</v>
      </c>
    </row>
    <row r="4" spans="1:6" ht="15.75">
      <c r="A4" s="6" t="s">
        <v>3</v>
      </c>
      <c r="B4" s="7">
        <v>1040354</v>
      </c>
      <c r="C4" s="7">
        <f>1097210+100000+50000</f>
        <v>1247210</v>
      </c>
      <c r="D4" s="8">
        <f>1165430+350000</f>
        <v>1515430</v>
      </c>
      <c r="E4" s="8">
        <v>1231250</v>
      </c>
      <c r="F4" s="33">
        <v>1301140</v>
      </c>
    </row>
    <row r="23" spans="2:6" ht="22.5">
      <c r="B23" s="4" t="s">
        <v>1</v>
      </c>
      <c r="C23" s="4" t="s">
        <v>2</v>
      </c>
      <c r="D23" s="5">
        <v>2007</v>
      </c>
      <c r="E23" s="5">
        <v>2008</v>
      </c>
      <c r="F23" s="5">
        <v>2009</v>
      </c>
    </row>
    <row r="24" spans="1:6" ht="15.75">
      <c r="A24" s="6" t="s">
        <v>4</v>
      </c>
      <c r="B24" s="7">
        <v>446</v>
      </c>
      <c r="C24" s="8">
        <v>0</v>
      </c>
      <c r="D24" s="8">
        <v>50000</v>
      </c>
      <c r="E24" s="8">
        <v>50000</v>
      </c>
      <c r="F24" s="33">
        <v>50000</v>
      </c>
    </row>
    <row r="25" spans="1:4" ht="12.75">
      <c r="A25" s="17"/>
      <c r="B25" s="17"/>
      <c r="C25" s="17"/>
      <c r="D25" s="17"/>
    </row>
    <row r="26" spans="1:5" ht="12.75">
      <c r="A26" s="17"/>
      <c r="B26" s="17"/>
      <c r="C26" s="17"/>
      <c r="D26" s="17"/>
      <c r="E26" s="22"/>
    </row>
    <row r="27" spans="1:5" ht="12.75">
      <c r="A27" s="17"/>
      <c r="B27" s="17"/>
      <c r="C27" s="17"/>
      <c r="D27" s="17"/>
      <c r="E27" s="22"/>
    </row>
    <row r="28" spans="1:5" ht="12.75">
      <c r="A28" s="17"/>
      <c r="B28" s="17"/>
      <c r="C28" s="17"/>
      <c r="D28" s="17"/>
      <c r="E28" s="22"/>
    </row>
    <row r="29" spans="1:5" ht="12.75">
      <c r="A29" s="17"/>
      <c r="B29" s="17"/>
      <c r="C29" s="17"/>
      <c r="D29" s="17"/>
      <c r="E29" s="22"/>
    </row>
    <row r="30" spans="1:5" ht="12.75">
      <c r="A30" s="17"/>
      <c r="B30" s="17"/>
      <c r="C30" s="17"/>
      <c r="D30" s="17"/>
      <c r="E30" s="22"/>
    </row>
    <row r="31" spans="1:5" ht="12.75">
      <c r="A31" s="17"/>
      <c r="B31" s="17"/>
      <c r="C31" s="17"/>
      <c r="D31" s="17"/>
      <c r="E31" s="22"/>
    </row>
    <row r="32" spans="1:4" ht="12.75">
      <c r="A32" s="17"/>
      <c r="B32" s="17"/>
      <c r="C32" s="17"/>
      <c r="D32" s="17"/>
    </row>
    <row r="33" spans="2:4" ht="12.75">
      <c r="B33" s="17"/>
      <c r="C33" s="17"/>
      <c r="D33" s="17"/>
    </row>
    <row r="34" spans="2:4" ht="12.75">
      <c r="B34" s="17"/>
      <c r="C34" s="17"/>
      <c r="D34" s="17"/>
    </row>
    <row r="35" spans="1:6" ht="23.25">
      <c r="A35" s="18" t="s">
        <v>5</v>
      </c>
      <c r="B35" s="4" t="s">
        <v>1</v>
      </c>
      <c r="C35" s="4" t="s">
        <v>2</v>
      </c>
      <c r="D35" s="5">
        <v>2007</v>
      </c>
      <c r="E35" s="5">
        <v>2008</v>
      </c>
      <c r="F35" s="5">
        <v>2009</v>
      </c>
    </row>
    <row r="36" spans="2:6" ht="12.75">
      <c r="B36" s="19">
        <f>B4+B24</f>
        <v>1040800</v>
      </c>
      <c r="C36" s="19">
        <f>C4+C24</f>
        <v>1247210</v>
      </c>
      <c r="D36" s="20">
        <f>D4+D24</f>
        <v>1565430</v>
      </c>
      <c r="E36" s="20">
        <f>E4+E24</f>
        <v>1281250</v>
      </c>
      <c r="F36" s="20">
        <f>F4+F24</f>
        <v>1351140</v>
      </c>
    </row>
  </sheetData>
  <printOptions/>
  <pageMargins left="0.75" right="0.75" top="1" bottom="1" header="0.4921259845" footer="0.4921259845"/>
  <pageSetup firstPageNumber="11" useFirstPageNumber="1" horizontalDpi="600" verticalDpi="600" orientation="portrait" paperSize="9" scale="97" r:id="rId4"/>
  <headerFooter alignWithMargins="0">
    <oddFooter>&amp;C&amp;P</oddFooter>
  </headerFooter>
  <legacyDrawing r:id="rId3"/>
  <oleObjects>
    <oleObject progId="Word.Document.8" shapeId="1128888" r:id="rId1"/>
    <oleObject progId="Word.Document.8" shapeId="2155950" r:id="rId2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H14" sqref="H14"/>
    </sheetView>
  </sheetViews>
  <sheetFormatPr defaultColWidth="9.00390625" defaultRowHeight="12.75"/>
  <cols>
    <col min="1" max="1" width="29.25390625" style="0" customWidth="1"/>
    <col min="2" max="6" width="11.75390625" style="0" customWidth="1"/>
  </cols>
  <sheetData>
    <row r="1" spans="1:5" ht="20.25">
      <c r="A1" s="1" t="s">
        <v>15</v>
      </c>
      <c r="B1" s="2"/>
      <c r="C1" s="2"/>
      <c r="D1" s="2"/>
      <c r="E1" s="2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2007</v>
      </c>
      <c r="E3" s="5">
        <v>2008</v>
      </c>
      <c r="F3" s="5">
        <v>2009</v>
      </c>
    </row>
    <row r="4" spans="1:6" ht="15.75">
      <c r="A4" s="6" t="s">
        <v>3</v>
      </c>
      <c r="B4" s="7">
        <v>338297</v>
      </c>
      <c r="C4" s="7">
        <v>349010</v>
      </c>
      <c r="D4" s="7">
        <v>277385</v>
      </c>
      <c r="E4" s="7">
        <v>282880</v>
      </c>
      <c r="F4" s="33">
        <v>288540</v>
      </c>
    </row>
    <row r="5" spans="1:4" ht="12.75">
      <c r="A5" s="12"/>
      <c r="B5" s="13"/>
      <c r="C5" s="14"/>
      <c r="D5" s="15"/>
    </row>
    <row r="6" spans="1:4" ht="12.75">
      <c r="A6" s="12"/>
      <c r="B6" s="13"/>
      <c r="C6" s="14"/>
      <c r="D6" s="15"/>
    </row>
    <row r="7" spans="1:4" ht="12.75">
      <c r="A7" s="12"/>
      <c r="B7" s="13"/>
      <c r="C7" s="14"/>
      <c r="D7" s="15"/>
    </row>
    <row r="8" spans="1:4" ht="12.75">
      <c r="A8" s="12"/>
      <c r="B8" s="13"/>
      <c r="C8" s="14"/>
      <c r="D8" s="15"/>
    </row>
    <row r="9" spans="1:4" ht="12.75">
      <c r="A9" s="12"/>
      <c r="B9" s="13"/>
      <c r="C9" s="14"/>
      <c r="D9" s="15"/>
    </row>
    <row r="10" spans="1:4" ht="12.75">
      <c r="A10" s="12"/>
      <c r="B10" s="13"/>
      <c r="C10" s="14"/>
      <c r="D10" s="15"/>
    </row>
    <row r="11" spans="1:4" ht="12.75">
      <c r="A11" s="12"/>
      <c r="B11" s="13"/>
      <c r="C11" s="14"/>
      <c r="D11" s="15"/>
    </row>
    <row r="12" spans="1:4" ht="12.75">
      <c r="A12" s="12"/>
      <c r="B12" s="13"/>
      <c r="C12" s="14"/>
      <c r="D12" s="15"/>
    </row>
    <row r="13" spans="1:4" ht="12.75">
      <c r="A13" s="12"/>
      <c r="B13" s="13"/>
      <c r="C13" s="14"/>
      <c r="D13" s="15"/>
    </row>
    <row r="14" spans="1:4" ht="12.75">
      <c r="A14" s="12"/>
      <c r="B14" s="13"/>
      <c r="C14" s="14"/>
      <c r="D14" s="15"/>
    </row>
    <row r="15" spans="1:4" ht="12.75">
      <c r="A15" s="12"/>
      <c r="B15" s="13"/>
      <c r="C15" s="14"/>
      <c r="D15" s="15"/>
    </row>
    <row r="16" spans="1:4" ht="12.75">
      <c r="A16" s="12"/>
      <c r="B16" s="13"/>
      <c r="C16" s="14"/>
      <c r="D16" s="15"/>
    </row>
    <row r="17" spans="1:4" ht="12.75">
      <c r="A17" s="12"/>
      <c r="B17" s="13"/>
      <c r="C17" s="14"/>
      <c r="D17" s="15"/>
    </row>
    <row r="18" spans="1:4" ht="12.75">
      <c r="A18" s="12"/>
      <c r="B18" s="13"/>
      <c r="C18" s="14"/>
      <c r="D18" s="15"/>
    </row>
    <row r="19" spans="1:4" ht="12.75">
      <c r="A19" s="12"/>
      <c r="B19" s="13"/>
      <c r="C19" s="14"/>
      <c r="D19" s="15"/>
    </row>
    <row r="20" spans="1:4" ht="12.75">
      <c r="A20" s="12"/>
      <c r="B20" s="13"/>
      <c r="C20" s="14"/>
      <c r="D20" s="15"/>
    </row>
    <row r="21" spans="1:4" ht="12.75">
      <c r="A21" s="12"/>
      <c r="B21" s="13"/>
      <c r="C21" s="14"/>
      <c r="D21" s="15"/>
    </row>
    <row r="22" spans="1:4" ht="12.75">
      <c r="A22" s="12"/>
      <c r="B22" s="13"/>
      <c r="C22" s="14"/>
      <c r="D22" s="15"/>
    </row>
    <row r="23" spans="1:4" ht="12.75">
      <c r="A23" s="12"/>
      <c r="B23" s="13"/>
      <c r="C23" s="14"/>
      <c r="D23" s="15"/>
    </row>
    <row r="24" spans="1:4" ht="12.75">
      <c r="A24" s="12"/>
      <c r="B24" s="13"/>
      <c r="C24" s="14"/>
      <c r="D24" s="15"/>
    </row>
    <row r="25" spans="1:4" ht="12.75">
      <c r="A25" s="12"/>
      <c r="B25" s="13"/>
      <c r="C25" s="14"/>
      <c r="D25" s="15"/>
    </row>
    <row r="26" spans="1:4" ht="12.75">
      <c r="A26" s="12"/>
      <c r="B26" s="13"/>
      <c r="C26" s="14"/>
      <c r="D26" s="15"/>
    </row>
    <row r="27" spans="1:4" ht="12.75">
      <c r="A27" s="12"/>
      <c r="B27" s="13"/>
      <c r="C27" s="14"/>
      <c r="D27" s="15"/>
    </row>
    <row r="28" spans="1:4" ht="12.75">
      <c r="A28" s="12"/>
      <c r="B28" s="13"/>
      <c r="C28" s="14"/>
      <c r="D28" s="15"/>
    </row>
    <row r="29" spans="1:4" ht="12.75">
      <c r="A29" s="12"/>
      <c r="B29" s="13"/>
      <c r="C29" s="14"/>
      <c r="D29" s="15"/>
    </row>
    <row r="30" spans="1:4" ht="12.75">
      <c r="A30" s="12"/>
      <c r="B30" s="13"/>
      <c r="C30" s="14"/>
      <c r="D30" s="15"/>
    </row>
    <row r="31" spans="1:4" ht="12.75">
      <c r="A31" s="12"/>
      <c r="B31" s="13"/>
      <c r="C31" s="14"/>
      <c r="D31" s="15"/>
    </row>
    <row r="32" spans="1:4" ht="12.75">
      <c r="A32" s="12"/>
      <c r="B32" s="13"/>
      <c r="C32" s="14"/>
      <c r="D32" s="15"/>
    </row>
    <row r="33" spans="1:4" ht="12.75">
      <c r="A33" s="12"/>
      <c r="B33" s="13"/>
      <c r="C33" s="14"/>
      <c r="D33" s="15"/>
    </row>
    <row r="34" spans="1:4" ht="12.75">
      <c r="A34" s="12"/>
      <c r="B34" s="13"/>
      <c r="C34" s="14"/>
      <c r="D34" s="15"/>
    </row>
    <row r="35" spans="1:4" ht="12.75">
      <c r="A35" s="12"/>
      <c r="B35" s="13"/>
      <c r="C35" s="14"/>
      <c r="D35" s="15"/>
    </row>
    <row r="36" spans="1:4" ht="12.75">
      <c r="A36" s="12"/>
      <c r="B36" s="13"/>
      <c r="C36" s="14"/>
      <c r="D36" s="15"/>
    </row>
    <row r="37" spans="1:4" ht="12.75">
      <c r="A37" s="12"/>
      <c r="B37" s="13"/>
      <c r="C37" s="14"/>
      <c r="D37" s="15"/>
    </row>
    <row r="38" spans="1:6" ht="22.5">
      <c r="A38" s="17"/>
      <c r="B38" s="4" t="s">
        <v>1</v>
      </c>
      <c r="C38" s="4" t="s">
        <v>2</v>
      </c>
      <c r="D38" s="5">
        <v>2007</v>
      </c>
      <c r="E38" s="5">
        <v>2008</v>
      </c>
      <c r="F38" s="5">
        <v>2009</v>
      </c>
    </row>
    <row r="39" spans="1:6" ht="15.75">
      <c r="A39" s="6" t="s">
        <v>4</v>
      </c>
      <c r="B39" s="7">
        <v>1653</v>
      </c>
      <c r="C39" s="7">
        <v>1250</v>
      </c>
      <c r="D39" s="7">
        <f>C39*1.02</f>
        <v>1275</v>
      </c>
      <c r="E39" s="7">
        <v>1300</v>
      </c>
      <c r="F39" s="33">
        <v>1300</v>
      </c>
    </row>
    <row r="40" spans="1:4" ht="12.75">
      <c r="A40" s="17"/>
      <c r="B40" s="17"/>
      <c r="C40" s="17"/>
      <c r="D40" s="17"/>
    </row>
    <row r="41" spans="1:4" ht="12.75">
      <c r="A41" s="17"/>
      <c r="B41" s="17"/>
      <c r="C41" s="17"/>
      <c r="D41" s="17"/>
    </row>
    <row r="42" spans="1:4" ht="12.75">
      <c r="A42" s="17"/>
      <c r="B42" s="17"/>
      <c r="C42" s="17"/>
      <c r="D42" s="17"/>
    </row>
    <row r="43" spans="1:4" ht="12.75">
      <c r="A43" s="17"/>
      <c r="B43" s="17"/>
      <c r="C43" s="17"/>
      <c r="D43" s="17"/>
    </row>
    <row r="44" spans="1:4" ht="12.75">
      <c r="A44" s="17"/>
      <c r="B44" s="17"/>
      <c r="C44" s="17"/>
      <c r="D44" s="17"/>
    </row>
    <row r="45" spans="1:4" ht="12.75">
      <c r="A45" s="17"/>
      <c r="B45" s="17"/>
      <c r="C45" s="17"/>
      <c r="D45" s="17"/>
    </row>
    <row r="46" spans="1:4" ht="12.75">
      <c r="A46" s="17"/>
      <c r="B46" s="17"/>
      <c r="C46" s="17"/>
      <c r="D46" s="17"/>
    </row>
    <row r="47" spans="1:4" ht="12.75">
      <c r="A47" s="17"/>
      <c r="B47" s="17"/>
      <c r="C47" s="17"/>
      <c r="D47" s="17"/>
    </row>
    <row r="48" spans="1:4" ht="12.75">
      <c r="A48" s="17"/>
      <c r="B48" s="17"/>
      <c r="C48" s="17"/>
      <c r="D48" s="17"/>
    </row>
    <row r="49" spans="2:6" ht="22.5">
      <c r="B49" s="4" t="s">
        <v>1</v>
      </c>
      <c r="C49" s="4" t="s">
        <v>2</v>
      </c>
      <c r="D49" s="5">
        <v>2007</v>
      </c>
      <c r="E49" s="5">
        <v>2008</v>
      </c>
      <c r="F49" s="5">
        <v>2009</v>
      </c>
    </row>
    <row r="50" spans="1:6" ht="15.75">
      <c r="A50" s="18" t="s">
        <v>5</v>
      </c>
      <c r="B50" s="19">
        <f>B4+B39</f>
        <v>339950</v>
      </c>
      <c r="C50" s="19">
        <f>C4+C39</f>
        <v>350260</v>
      </c>
      <c r="D50" s="19">
        <f>D4+D39</f>
        <v>278660</v>
      </c>
      <c r="E50" s="19">
        <f>E4+E39</f>
        <v>284180</v>
      </c>
      <c r="F50" s="20">
        <f>+F4+F39</f>
        <v>289840</v>
      </c>
    </row>
    <row r="51" spans="1:4" ht="12.75">
      <c r="A51" s="17"/>
      <c r="B51" s="17"/>
      <c r="C51" s="17"/>
      <c r="D51" s="17"/>
    </row>
    <row r="52" spans="1:4" ht="12.75">
      <c r="A52" s="17"/>
      <c r="B52" s="17"/>
      <c r="C52" s="17"/>
      <c r="D52" s="17"/>
    </row>
    <row r="53" spans="1:4" ht="12.75">
      <c r="A53" s="17"/>
      <c r="B53" s="17"/>
      <c r="C53" s="17"/>
      <c r="D53" s="17"/>
    </row>
  </sheetData>
  <printOptions/>
  <pageMargins left="0.75" right="0.75" top="1" bottom="1" header="0.4921259845" footer="0.4921259845"/>
  <pageSetup firstPageNumber="12" useFirstPageNumber="1" horizontalDpi="600" verticalDpi="600" orientation="portrait" paperSize="9" scale="97" r:id="rId4"/>
  <headerFooter alignWithMargins="0">
    <oddFooter>&amp;C&amp;P</oddFooter>
  </headerFooter>
  <legacyDrawing r:id="rId3"/>
  <oleObjects>
    <oleObject progId="Word.Document.8" shapeId="1096197" r:id="rId1"/>
    <oleObject progId="Word.Document.8" shapeId="1805862" r:id="rId2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48" sqref="A48"/>
    </sheetView>
  </sheetViews>
  <sheetFormatPr defaultColWidth="9.00390625" defaultRowHeight="12.75"/>
  <cols>
    <col min="1" max="1" width="29.25390625" style="0" customWidth="1"/>
    <col min="2" max="6" width="11.75390625" style="0" customWidth="1"/>
  </cols>
  <sheetData>
    <row r="1" spans="1:5" ht="20.25">
      <c r="A1" s="1" t="s">
        <v>0</v>
      </c>
      <c r="B1" s="2"/>
      <c r="C1" s="2"/>
      <c r="D1" s="2"/>
      <c r="E1" s="2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2007</v>
      </c>
      <c r="E3" s="5">
        <v>2008</v>
      </c>
      <c r="F3" s="5">
        <v>2009</v>
      </c>
    </row>
    <row r="4" spans="1:6" ht="15.75">
      <c r="A4" s="6" t="s">
        <v>3</v>
      </c>
      <c r="B4" s="7">
        <v>12272</v>
      </c>
      <c r="C4" s="7">
        <v>10020</v>
      </c>
      <c r="D4" s="8">
        <v>12680</v>
      </c>
      <c r="E4" s="8">
        <v>12680</v>
      </c>
      <c r="F4" s="33">
        <v>12680</v>
      </c>
    </row>
    <row r="5" spans="1:5" ht="15.75">
      <c r="A5" s="9"/>
      <c r="B5" s="10"/>
      <c r="C5" s="10"/>
      <c r="D5" s="11"/>
      <c r="E5" s="11"/>
    </row>
    <row r="7" spans="1:4" ht="12.75">
      <c r="A7" s="12"/>
      <c r="B7" s="13"/>
      <c r="C7" s="14"/>
      <c r="D7" s="15"/>
    </row>
    <row r="8" spans="1:4" ht="12.75">
      <c r="A8" s="12"/>
      <c r="B8" s="13"/>
      <c r="C8" s="14"/>
      <c r="D8" s="15"/>
    </row>
    <row r="11" spans="1:4" ht="12.75">
      <c r="A11" s="79"/>
      <c r="B11" s="79"/>
      <c r="C11" s="79"/>
      <c r="D11" s="79"/>
    </row>
    <row r="12" spans="1:4" ht="12.75">
      <c r="A12" s="79"/>
      <c r="B12" s="79"/>
      <c r="C12" s="79"/>
      <c r="D12" s="79"/>
    </row>
    <row r="13" spans="1:4" ht="12.75">
      <c r="A13" s="79"/>
      <c r="B13" s="79"/>
      <c r="C13" s="79"/>
      <c r="D13" s="79"/>
    </row>
    <row r="14" spans="1:4" ht="12.75">
      <c r="A14" s="79"/>
      <c r="B14" s="79"/>
      <c r="C14" s="79"/>
      <c r="D14" s="79"/>
    </row>
    <row r="15" spans="1:4" ht="12.75">
      <c r="A15" s="17"/>
      <c r="B15" s="17"/>
      <c r="C15" s="17"/>
      <c r="D15" s="17"/>
    </row>
    <row r="16" spans="1:4" ht="12.75">
      <c r="A16" s="17"/>
      <c r="B16" s="17"/>
      <c r="C16" s="17"/>
      <c r="D16" s="17"/>
    </row>
    <row r="17" spans="1:4" ht="12.75">
      <c r="A17" s="17"/>
      <c r="B17" s="17"/>
      <c r="C17" s="17"/>
      <c r="D17" s="17"/>
    </row>
    <row r="18" spans="1:4" ht="12.75">
      <c r="A18" s="17"/>
      <c r="B18" s="17"/>
      <c r="C18" s="17"/>
      <c r="D18" s="17"/>
    </row>
    <row r="19" spans="1:4" ht="12.75">
      <c r="A19" s="17"/>
      <c r="B19" s="17"/>
      <c r="C19" s="17"/>
      <c r="D19" s="17"/>
    </row>
    <row r="20" spans="1:4" ht="12.75">
      <c r="A20" s="17"/>
      <c r="B20" s="17"/>
      <c r="C20" s="17"/>
      <c r="D20" s="17"/>
    </row>
    <row r="21" spans="1:4" ht="12.75">
      <c r="A21" s="17"/>
      <c r="B21" s="17"/>
      <c r="C21" s="17"/>
      <c r="D21" s="17"/>
    </row>
    <row r="22" spans="1:4" ht="12.75">
      <c r="A22" s="17"/>
      <c r="B22" s="17"/>
      <c r="C22" s="17"/>
      <c r="D22" s="17"/>
    </row>
    <row r="23" spans="1:4" ht="12.75">
      <c r="A23" s="17"/>
      <c r="B23" s="17"/>
      <c r="C23" s="17"/>
      <c r="D23" s="17"/>
    </row>
    <row r="24" spans="1:4" ht="12.75">
      <c r="A24" s="17"/>
      <c r="B24" s="17"/>
      <c r="C24" s="17"/>
      <c r="D24" s="17"/>
    </row>
    <row r="25" spans="1:4" ht="12.75">
      <c r="A25" s="17"/>
      <c r="B25" s="17"/>
      <c r="C25" s="17"/>
      <c r="D25" s="17"/>
    </row>
    <row r="26" spans="1:4" ht="12.75">
      <c r="A26" s="17"/>
      <c r="B26" s="17"/>
      <c r="C26" s="17"/>
      <c r="D26" s="17"/>
    </row>
    <row r="27" spans="1:4" ht="12.75">
      <c r="A27" s="17"/>
      <c r="B27" s="17"/>
      <c r="C27" s="17"/>
      <c r="D27" s="17"/>
    </row>
    <row r="28" spans="1:4" ht="12.75">
      <c r="A28" s="17"/>
      <c r="B28" s="17"/>
      <c r="C28" s="17"/>
      <c r="D28" s="17"/>
    </row>
    <row r="29" spans="1:4" ht="12.75">
      <c r="A29" s="17"/>
      <c r="B29" s="17"/>
      <c r="C29" s="17"/>
      <c r="D29" s="17"/>
    </row>
    <row r="30" spans="1:4" ht="12.75">
      <c r="A30" s="17"/>
      <c r="B30" s="17"/>
      <c r="C30" s="17"/>
      <c r="D30" s="17"/>
    </row>
    <row r="31" spans="2:6" ht="22.5">
      <c r="B31" s="4" t="s">
        <v>1</v>
      </c>
      <c r="C31" s="4" t="s">
        <v>2</v>
      </c>
      <c r="D31" s="5">
        <v>2007</v>
      </c>
      <c r="E31" s="5">
        <v>2008</v>
      </c>
      <c r="F31" s="5">
        <v>2009</v>
      </c>
    </row>
    <row r="32" spans="1:6" ht="15.75">
      <c r="A32" s="6" t="s">
        <v>4</v>
      </c>
      <c r="B32" s="7">
        <v>4300</v>
      </c>
      <c r="C32" s="7">
        <v>5000</v>
      </c>
      <c r="D32" s="8">
        <v>5500</v>
      </c>
      <c r="E32" s="8">
        <v>5500</v>
      </c>
      <c r="F32" s="33">
        <v>5500</v>
      </c>
    </row>
    <row r="33" spans="1:4" ht="12.75">
      <c r="A33" s="17"/>
      <c r="B33" s="17"/>
      <c r="C33" s="17"/>
      <c r="D33" s="17"/>
    </row>
    <row r="34" spans="1:4" ht="12.75">
      <c r="A34" s="17"/>
      <c r="B34" s="17"/>
      <c r="C34" s="17"/>
      <c r="D34" s="17"/>
    </row>
    <row r="44" spans="2:6" ht="22.5">
      <c r="B44" s="4" t="s">
        <v>1</v>
      </c>
      <c r="C44" s="4" t="s">
        <v>2</v>
      </c>
      <c r="D44" s="5">
        <v>2007</v>
      </c>
      <c r="E44" s="5">
        <v>2008</v>
      </c>
      <c r="F44" s="5">
        <v>2009</v>
      </c>
    </row>
    <row r="45" spans="1:6" ht="15.75">
      <c r="A45" s="18" t="s">
        <v>5</v>
      </c>
      <c r="B45" s="19">
        <f>B4+B32</f>
        <v>16572</v>
      </c>
      <c r="C45" s="19">
        <f>C4+C32</f>
        <v>15020</v>
      </c>
      <c r="D45" s="20">
        <f>D4+D32</f>
        <v>18180</v>
      </c>
      <c r="E45" s="20">
        <f>E4+E32</f>
        <v>18180</v>
      </c>
      <c r="F45" s="20">
        <f>F4+F32</f>
        <v>18180</v>
      </c>
    </row>
    <row r="47" ht="14.25">
      <c r="A47" s="65" t="s">
        <v>75</v>
      </c>
    </row>
  </sheetData>
  <mergeCells count="1">
    <mergeCell ref="A11:D14"/>
  </mergeCells>
  <printOptions/>
  <pageMargins left="0.75" right="0.75" top="1" bottom="1" header="0.4921259845" footer="0.4921259845"/>
  <pageSetup firstPageNumber="13" useFirstPageNumber="1" horizontalDpi="600" verticalDpi="600" orientation="portrait" paperSize="9" scale="97" r:id="rId4"/>
  <headerFooter alignWithMargins="0">
    <oddFooter>&amp;C&amp;P</oddFooter>
  </headerFooter>
  <legacyDrawing r:id="rId3"/>
  <oleObjects>
    <oleObject progId="Word.Document.8" shapeId="1042953" r:id="rId1"/>
    <oleObject progId="Word.Document.8" shapeId="1042954" r:id="rId2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D32" sqref="D32"/>
    </sheetView>
  </sheetViews>
  <sheetFormatPr defaultColWidth="9.00390625" defaultRowHeight="12.75"/>
  <cols>
    <col min="1" max="1" width="29.25390625" style="0" customWidth="1"/>
    <col min="2" max="6" width="11.75390625" style="0" customWidth="1"/>
  </cols>
  <sheetData>
    <row r="1" spans="1:5" ht="20.25">
      <c r="A1" s="1" t="s">
        <v>6</v>
      </c>
      <c r="B1" s="2"/>
      <c r="C1" s="2"/>
      <c r="D1" s="2"/>
      <c r="E1" s="2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2007</v>
      </c>
      <c r="E3" s="5">
        <v>2008</v>
      </c>
      <c r="F3" s="5">
        <v>2009</v>
      </c>
    </row>
    <row r="4" spans="1:6" ht="15.75">
      <c r="A4" s="6" t="s">
        <v>3</v>
      </c>
      <c r="B4" s="7">
        <v>33155</v>
      </c>
      <c r="C4" s="7">
        <v>37755</v>
      </c>
      <c r="D4" s="7">
        <v>40000</v>
      </c>
      <c r="E4" s="7">
        <v>42000</v>
      </c>
      <c r="F4" s="33">
        <v>44000</v>
      </c>
    </row>
    <row r="5" spans="1:4" ht="12.75">
      <c r="A5" s="17"/>
      <c r="B5" s="17"/>
      <c r="C5" s="17"/>
      <c r="D5" s="17"/>
    </row>
    <row r="6" spans="1:4" ht="12.75">
      <c r="A6" s="17"/>
      <c r="B6" s="17"/>
      <c r="C6" s="17"/>
      <c r="D6" s="17"/>
    </row>
    <row r="7" spans="1:4" ht="12.75">
      <c r="A7" s="17"/>
      <c r="B7" s="17"/>
      <c r="C7" s="17"/>
      <c r="D7" s="17"/>
    </row>
    <row r="8" spans="1:4" ht="12.75">
      <c r="A8" s="17"/>
      <c r="B8" s="17"/>
      <c r="C8" s="17"/>
      <c r="D8" s="17"/>
    </row>
    <row r="9" spans="1:4" ht="12.75">
      <c r="A9" s="17"/>
      <c r="B9" s="17"/>
      <c r="C9" s="17"/>
      <c r="D9" s="17"/>
    </row>
    <row r="10" spans="1:4" ht="12.75">
      <c r="A10" s="17"/>
      <c r="B10" s="17"/>
      <c r="C10" s="17"/>
      <c r="D10" s="17"/>
    </row>
    <row r="11" spans="1:4" ht="12.75">
      <c r="A11" s="17"/>
      <c r="B11" s="17"/>
      <c r="C11" s="17"/>
      <c r="D11" s="17"/>
    </row>
    <row r="12" spans="1:4" ht="12.75">
      <c r="A12" s="17"/>
      <c r="B12" s="17"/>
      <c r="C12" s="17"/>
      <c r="D12" s="17"/>
    </row>
    <row r="13" spans="1:4" ht="12.75">
      <c r="A13" s="17"/>
      <c r="B13" s="17"/>
      <c r="C13" s="17"/>
      <c r="D13" s="17"/>
    </row>
    <row r="14" spans="2:6" ht="22.5">
      <c r="B14" s="4" t="s">
        <v>1</v>
      </c>
      <c r="C14" s="4" t="s">
        <v>2</v>
      </c>
      <c r="D14" s="5">
        <v>2007</v>
      </c>
      <c r="E14" s="5">
        <v>2008</v>
      </c>
      <c r="F14" s="5">
        <v>2009</v>
      </c>
    </row>
    <row r="15" spans="1:6" ht="15.75">
      <c r="A15" s="6" t="s">
        <v>4</v>
      </c>
      <c r="B15" s="7">
        <v>2292</v>
      </c>
      <c r="C15" s="7">
        <v>100</v>
      </c>
      <c r="D15" s="7">
        <v>500</v>
      </c>
      <c r="E15" s="7">
        <v>3000</v>
      </c>
      <c r="F15" s="33">
        <v>500</v>
      </c>
    </row>
    <row r="16" spans="1:4" ht="12.75">
      <c r="A16" s="17"/>
      <c r="B16" s="17"/>
      <c r="C16" s="17"/>
      <c r="D16" s="17"/>
    </row>
    <row r="17" spans="1:4" ht="12.75">
      <c r="A17" s="17"/>
      <c r="B17" s="17"/>
      <c r="C17" s="17"/>
      <c r="D17" s="17"/>
    </row>
    <row r="18" spans="1:4" ht="12.75">
      <c r="A18" s="17"/>
      <c r="B18" s="17"/>
      <c r="C18" s="17"/>
      <c r="D18" s="17"/>
    </row>
    <row r="19" spans="1:4" ht="12.75">
      <c r="A19" s="17"/>
      <c r="B19" s="17"/>
      <c r="C19" s="17"/>
      <c r="D19" s="17"/>
    </row>
    <row r="20" spans="1:4" ht="12.75">
      <c r="A20" s="17"/>
      <c r="B20" s="17"/>
      <c r="C20" s="17"/>
      <c r="D20" s="17"/>
    </row>
    <row r="21" spans="1:4" ht="12.75">
      <c r="A21" s="17"/>
      <c r="B21" s="17"/>
      <c r="C21" s="17"/>
      <c r="D21" s="17"/>
    </row>
    <row r="22" spans="1:4" ht="12.75">
      <c r="A22" s="17"/>
      <c r="B22" s="17"/>
      <c r="C22" s="17"/>
      <c r="D22" s="17"/>
    </row>
    <row r="24" spans="2:6" ht="22.5">
      <c r="B24" s="4" t="s">
        <v>1</v>
      </c>
      <c r="C24" s="4" t="s">
        <v>2</v>
      </c>
      <c r="D24" s="5">
        <v>2007</v>
      </c>
      <c r="E24" s="5">
        <v>2008</v>
      </c>
      <c r="F24" s="5">
        <v>2009</v>
      </c>
    </row>
    <row r="25" spans="1:6" ht="15.75">
      <c r="A25" s="18" t="s">
        <v>5</v>
      </c>
      <c r="B25" s="19">
        <f>B4+B15</f>
        <v>35447</v>
      </c>
      <c r="C25" s="19">
        <f>C4+C15</f>
        <v>37855</v>
      </c>
      <c r="D25" s="20">
        <f>SUM(D4+D15)</f>
        <v>40500</v>
      </c>
      <c r="E25" s="20">
        <f>SUM(E4+E15)</f>
        <v>45000</v>
      </c>
      <c r="F25" s="20">
        <f>SUM(F4+F15)</f>
        <v>44500</v>
      </c>
    </row>
  </sheetData>
  <printOptions/>
  <pageMargins left="0.75" right="0.75" top="1" bottom="1" header="0.4921259845" footer="0.4921259845"/>
  <pageSetup firstPageNumber="14" useFirstPageNumber="1" horizontalDpi="600" verticalDpi="600" orientation="portrait" paperSize="9" scale="97" r:id="rId4"/>
  <headerFooter alignWithMargins="0">
    <oddFooter>&amp;C&amp;P</oddFooter>
  </headerFooter>
  <legacyDrawing r:id="rId3"/>
  <oleObjects>
    <oleObject progId="Word.Document.8" shapeId="1046125" r:id="rId1"/>
    <oleObject progId="Word.Document.8" shapeId="1046126" r:id="rId2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C16" sqref="C16"/>
    </sheetView>
  </sheetViews>
  <sheetFormatPr defaultColWidth="9.00390625" defaultRowHeight="12.75"/>
  <cols>
    <col min="1" max="1" width="29.25390625" style="0" customWidth="1"/>
    <col min="2" max="3" width="11.75390625" style="0" customWidth="1"/>
    <col min="4" max="4" width="12.625" style="0" customWidth="1"/>
    <col min="5" max="5" width="12.75390625" style="0" customWidth="1"/>
    <col min="6" max="6" width="11.75390625" style="0" customWidth="1"/>
  </cols>
  <sheetData>
    <row r="1" spans="1:5" ht="20.25">
      <c r="A1" s="1" t="s">
        <v>21</v>
      </c>
      <c r="B1" s="2"/>
      <c r="C1" s="2"/>
      <c r="D1" s="2"/>
      <c r="E1" s="2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2007</v>
      </c>
      <c r="E3" s="5">
        <v>2008</v>
      </c>
      <c r="F3" s="5">
        <v>2009</v>
      </c>
    </row>
    <row r="4" spans="1:6" ht="15.75">
      <c r="A4" s="6" t="s">
        <v>76</v>
      </c>
      <c r="B4" s="7">
        <v>251528</v>
      </c>
      <c r="C4" s="7">
        <v>215250</v>
      </c>
      <c r="D4" s="7">
        <v>226000</v>
      </c>
      <c r="E4" s="7">
        <v>242000</v>
      </c>
      <c r="F4" s="33">
        <v>262000</v>
      </c>
    </row>
    <row r="5" spans="1:5" ht="12.75">
      <c r="A5" s="31"/>
      <c r="B5" s="10"/>
      <c r="C5" s="10"/>
      <c r="D5" s="10"/>
      <c r="E5" s="10"/>
    </row>
    <row r="7" spans="1:4" ht="12.75">
      <c r="A7" s="12"/>
      <c r="B7" s="13"/>
      <c r="C7" s="14"/>
      <c r="D7" s="15"/>
    </row>
    <row r="8" spans="1:4" ht="12.75">
      <c r="A8" s="12"/>
      <c r="B8" s="13"/>
      <c r="C8" s="14"/>
      <c r="D8" s="15"/>
    </row>
    <row r="9" spans="1:4" ht="12.75">
      <c r="A9" s="12"/>
      <c r="B9" s="13"/>
      <c r="C9" s="14"/>
      <c r="D9" s="15"/>
    </row>
    <row r="10" spans="1:4" ht="12.75">
      <c r="A10" s="12"/>
      <c r="B10" s="13"/>
      <c r="C10" s="14"/>
      <c r="D10" s="15"/>
    </row>
    <row r="11" spans="1:4" ht="12.75">
      <c r="A11" s="12"/>
      <c r="B11" s="13"/>
      <c r="C11" s="14"/>
      <c r="D11" s="15"/>
    </row>
    <row r="12" spans="1:4" ht="12.75">
      <c r="A12" s="12"/>
      <c r="B12" s="13"/>
      <c r="C12" s="14"/>
      <c r="D12" s="15"/>
    </row>
    <row r="13" spans="1:4" ht="12.75">
      <c r="A13" s="12"/>
      <c r="B13" s="13"/>
      <c r="C13" s="14"/>
      <c r="D13" s="15"/>
    </row>
    <row r="14" spans="1:4" ht="12.75">
      <c r="A14" s="12"/>
      <c r="B14" s="13"/>
      <c r="C14" s="14"/>
      <c r="D14" s="15"/>
    </row>
    <row r="15" spans="1:4" ht="12.75">
      <c r="A15" s="12"/>
      <c r="B15" s="13"/>
      <c r="C15" s="14"/>
      <c r="D15" s="15"/>
    </row>
    <row r="16" spans="1:4" ht="12.75">
      <c r="A16" s="12"/>
      <c r="B16" s="13"/>
      <c r="C16" s="14"/>
      <c r="D16" s="15"/>
    </row>
    <row r="17" spans="1:4" ht="12.75">
      <c r="A17" s="12"/>
      <c r="B17" s="13"/>
      <c r="C17" s="14"/>
      <c r="D17" s="15"/>
    </row>
    <row r="18" spans="1:4" ht="12.75">
      <c r="A18" s="12"/>
      <c r="B18" s="13"/>
      <c r="C18" s="14"/>
      <c r="D18" s="15"/>
    </row>
    <row r="19" spans="2:6" ht="22.5">
      <c r="B19" s="4" t="s">
        <v>1</v>
      </c>
      <c r="C19" s="4" t="s">
        <v>2</v>
      </c>
      <c r="D19" s="5">
        <v>2007</v>
      </c>
      <c r="E19" s="5">
        <v>2008</v>
      </c>
      <c r="F19" s="5">
        <v>2009</v>
      </c>
    </row>
    <row r="20" spans="1:6" ht="15.75">
      <c r="A20" s="6" t="s">
        <v>77</v>
      </c>
      <c r="B20" s="7">
        <v>2442</v>
      </c>
      <c r="C20" s="7">
        <v>3000</v>
      </c>
      <c r="D20" s="7">
        <v>2000</v>
      </c>
      <c r="E20" s="7">
        <v>4000</v>
      </c>
      <c r="F20" s="33">
        <v>2000</v>
      </c>
    </row>
    <row r="21" spans="1:5" ht="12.75">
      <c r="A21" s="17"/>
      <c r="B21" s="28"/>
      <c r="C21" s="22"/>
      <c r="D21" s="27"/>
      <c r="E21" s="22"/>
    </row>
    <row r="34" spans="2:6" ht="22.5">
      <c r="B34" s="4" t="s">
        <v>1</v>
      </c>
      <c r="C34" s="4" t="s">
        <v>2</v>
      </c>
      <c r="D34" s="5">
        <v>2007</v>
      </c>
      <c r="E34" s="5">
        <v>2008</v>
      </c>
      <c r="F34" s="5">
        <v>2009</v>
      </c>
    </row>
    <row r="35" spans="1:6" ht="15.75">
      <c r="A35" s="18" t="s">
        <v>5</v>
      </c>
      <c r="B35" s="19">
        <f>B4+B20</f>
        <v>253970</v>
      </c>
      <c r="C35" s="19">
        <f>C4+C20</f>
        <v>218250</v>
      </c>
      <c r="D35" s="19">
        <f>+D20+D4</f>
        <v>228000</v>
      </c>
      <c r="E35" s="19">
        <f>+E20+E4</f>
        <v>246000</v>
      </c>
      <c r="F35" s="19">
        <f>+F20+F4</f>
        <v>264000</v>
      </c>
    </row>
  </sheetData>
  <printOptions/>
  <pageMargins left="0.75" right="0.75" top="1" bottom="1" header="0.4921259845" footer="0.4921259845"/>
  <pageSetup firstPageNumber="15" useFirstPageNumber="1" horizontalDpi="600" verticalDpi="600" orientation="portrait" paperSize="9" scale="96" r:id="rId5"/>
  <headerFooter alignWithMargins="0">
    <oddFooter>&amp;C&amp;P</oddFooter>
  </headerFooter>
  <drawing r:id="rId4"/>
  <legacyDrawing r:id="rId3"/>
  <oleObjects>
    <oleObject progId="Word.Document.8" shapeId="1132846" r:id="rId1"/>
    <oleObject progId="Word.Document.8" shapeId="1132847" r:id="rId2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B46" sqref="B46"/>
    </sheetView>
  </sheetViews>
  <sheetFormatPr defaultColWidth="9.00390625" defaultRowHeight="12.75"/>
  <cols>
    <col min="1" max="1" width="29.25390625" style="0" customWidth="1"/>
    <col min="2" max="6" width="11.75390625" style="0" customWidth="1"/>
  </cols>
  <sheetData>
    <row r="1" spans="1:5" ht="20.25">
      <c r="A1" s="1" t="s">
        <v>10</v>
      </c>
      <c r="B1" s="2"/>
      <c r="C1" s="2"/>
      <c r="D1" s="2"/>
      <c r="E1" s="2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2007</v>
      </c>
      <c r="E3" s="5">
        <v>2008</v>
      </c>
      <c r="F3" s="5">
        <v>2009</v>
      </c>
    </row>
    <row r="4" spans="1:6" ht="15.75">
      <c r="A4" s="6" t="s">
        <v>3</v>
      </c>
      <c r="B4" s="7">
        <v>51422</v>
      </c>
      <c r="C4" s="21">
        <v>80700</v>
      </c>
      <c r="D4" s="26">
        <v>88300</v>
      </c>
      <c r="E4" s="26">
        <v>89000</v>
      </c>
      <c r="F4" s="33">
        <v>92500</v>
      </c>
    </row>
    <row r="5" spans="2:5" ht="12.75">
      <c r="B5" s="22"/>
      <c r="C5" s="22"/>
      <c r="D5" s="22"/>
      <c r="E5" s="22"/>
    </row>
    <row r="6" spans="1:4" ht="12.75">
      <c r="A6" s="12"/>
      <c r="B6" s="13"/>
      <c r="C6" s="14"/>
      <c r="D6" s="15"/>
    </row>
    <row r="7" spans="1:4" ht="12.75">
      <c r="A7" s="12"/>
      <c r="B7" s="13"/>
      <c r="C7" s="14"/>
      <c r="D7" s="15"/>
    </row>
    <row r="10" spans="1:4" ht="12.75">
      <c r="A10" s="16"/>
      <c r="B10" s="16"/>
      <c r="C10" s="16"/>
      <c r="D10" s="16"/>
    </row>
    <row r="11" spans="1:4" ht="12.75">
      <c r="A11" s="16"/>
      <c r="B11" s="16"/>
      <c r="C11" s="16"/>
      <c r="D11" s="16"/>
    </row>
    <row r="12" spans="1:4" ht="12.75">
      <c r="A12" s="16"/>
      <c r="B12" s="16"/>
      <c r="C12" s="16"/>
      <c r="D12" s="16"/>
    </row>
    <row r="13" spans="1:4" ht="12.75">
      <c r="A13" s="16"/>
      <c r="B13" s="16"/>
      <c r="C13" s="16"/>
      <c r="D13" s="16"/>
    </row>
    <row r="14" spans="1:4" ht="12.75">
      <c r="A14" s="16"/>
      <c r="B14" s="16"/>
      <c r="C14" s="16"/>
      <c r="D14" s="16"/>
    </row>
    <row r="15" spans="1:4" ht="12.75">
      <c r="A15" s="16"/>
      <c r="B15" s="16"/>
      <c r="C15" s="16"/>
      <c r="D15" s="16"/>
    </row>
    <row r="16" spans="1:4" ht="12.75">
      <c r="A16" s="16"/>
      <c r="B16" s="16"/>
      <c r="C16" s="16"/>
      <c r="D16" s="16"/>
    </row>
    <row r="17" spans="1:4" ht="12.75">
      <c r="A17" s="16"/>
      <c r="B17" s="16"/>
      <c r="C17" s="16"/>
      <c r="D17" s="16"/>
    </row>
    <row r="18" spans="1:4" ht="12.75">
      <c r="A18" s="16"/>
      <c r="B18" s="16"/>
      <c r="C18" s="16"/>
      <c r="D18" s="16"/>
    </row>
    <row r="19" spans="1:4" ht="12.75">
      <c r="A19" s="16"/>
      <c r="B19" s="16"/>
      <c r="C19" s="16"/>
      <c r="D19" s="16"/>
    </row>
    <row r="20" spans="1:4" ht="12.75">
      <c r="A20" s="16"/>
      <c r="B20" s="16"/>
      <c r="C20" s="16"/>
      <c r="D20" s="16"/>
    </row>
    <row r="21" spans="1:4" ht="12.75">
      <c r="A21" s="16"/>
      <c r="B21" s="16"/>
      <c r="C21" s="16"/>
      <c r="D21" s="16"/>
    </row>
    <row r="22" spans="1:4" ht="12.75">
      <c r="A22" s="16"/>
      <c r="B22" s="16"/>
      <c r="C22" s="16"/>
      <c r="D22" s="16"/>
    </row>
    <row r="23" spans="1:4" ht="12.75">
      <c r="A23" s="16"/>
      <c r="B23" s="16"/>
      <c r="C23" s="16"/>
      <c r="D23" s="16"/>
    </row>
    <row r="24" spans="1:4" ht="12.75">
      <c r="A24" s="16"/>
      <c r="B24" s="16"/>
      <c r="C24" s="16"/>
      <c r="D24" s="16"/>
    </row>
    <row r="25" spans="1:4" ht="12.75">
      <c r="A25" s="16"/>
      <c r="B25" s="16"/>
      <c r="C25" s="16"/>
      <c r="D25" s="16"/>
    </row>
    <row r="26" spans="2:6" ht="22.5">
      <c r="B26" s="4" t="s">
        <v>1</v>
      </c>
      <c r="C26" s="4" t="s">
        <v>2</v>
      </c>
      <c r="D26" s="5">
        <v>2007</v>
      </c>
      <c r="E26" s="5">
        <v>2008</v>
      </c>
      <c r="F26" s="5">
        <v>2009</v>
      </c>
    </row>
    <row r="27" spans="1:6" ht="15.75">
      <c r="A27" s="6" t="s">
        <v>4</v>
      </c>
      <c r="B27" s="7">
        <v>35789</v>
      </c>
      <c r="C27" s="21" t="s">
        <v>11</v>
      </c>
      <c r="D27" s="21" t="s">
        <v>11</v>
      </c>
      <c r="E27" s="21" t="s">
        <v>11</v>
      </c>
      <c r="F27" s="21" t="s">
        <v>11</v>
      </c>
    </row>
    <row r="28" spans="2:5" ht="12.75">
      <c r="B28" s="27"/>
      <c r="C28" s="28"/>
      <c r="D28" s="28"/>
      <c r="E28" s="28"/>
    </row>
    <row r="29" spans="1:4" ht="12.75">
      <c r="A29" s="17"/>
      <c r="B29" s="17"/>
      <c r="C29" s="17"/>
      <c r="D29" s="17"/>
    </row>
    <row r="30" spans="1:4" ht="12.75">
      <c r="A30" s="17"/>
      <c r="B30" s="17"/>
      <c r="C30" s="17"/>
      <c r="D30" s="17"/>
    </row>
    <row r="31" spans="1:4" ht="12.75">
      <c r="A31" s="17"/>
      <c r="B31" s="17"/>
      <c r="C31" s="17"/>
      <c r="D31" s="17"/>
    </row>
    <row r="32" spans="1:4" ht="12.75">
      <c r="A32" s="17"/>
      <c r="B32" s="17"/>
      <c r="C32" s="17"/>
      <c r="D32" s="17"/>
    </row>
    <row r="33" spans="1:4" ht="12.75">
      <c r="A33" s="17"/>
      <c r="B33" s="17"/>
      <c r="C33" s="17"/>
      <c r="D33" s="17"/>
    </row>
    <row r="34" spans="1:4" ht="12.75">
      <c r="A34" s="17"/>
      <c r="B34" s="17"/>
      <c r="C34" s="17"/>
      <c r="D34" s="17"/>
    </row>
    <row r="35" spans="1:4" ht="12.75">
      <c r="A35" s="17"/>
      <c r="B35" s="17"/>
      <c r="C35" s="17"/>
      <c r="D35" s="17"/>
    </row>
    <row r="36" spans="2:6" ht="22.5">
      <c r="B36" s="4" t="s">
        <v>1</v>
      </c>
      <c r="C36" s="4" t="s">
        <v>2</v>
      </c>
      <c r="D36" s="5">
        <v>2007</v>
      </c>
      <c r="E36" s="5">
        <v>2008</v>
      </c>
      <c r="F36" s="5">
        <v>2009</v>
      </c>
    </row>
    <row r="37" spans="1:6" ht="15.75">
      <c r="A37" s="18" t="s">
        <v>5</v>
      </c>
      <c r="B37" s="19">
        <f>B4+B27</f>
        <v>87211</v>
      </c>
      <c r="C37" s="19">
        <v>80700</v>
      </c>
      <c r="D37" s="19">
        <f>D4</f>
        <v>88300</v>
      </c>
      <c r="E37" s="19">
        <f>E4</f>
        <v>89000</v>
      </c>
      <c r="F37" s="19">
        <f>F4</f>
        <v>92500</v>
      </c>
    </row>
    <row r="38" ht="12.75">
      <c r="D38" s="29"/>
    </row>
    <row r="39" ht="14.25">
      <c r="A39" s="65" t="s">
        <v>12</v>
      </c>
    </row>
    <row r="40" ht="14.25">
      <c r="A40" s="65" t="s">
        <v>13</v>
      </c>
    </row>
    <row r="41" ht="14.25">
      <c r="A41" s="65" t="s">
        <v>14</v>
      </c>
    </row>
  </sheetData>
  <printOptions/>
  <pageMargins left="0.75" right="0.75" top="1" bottom="1" header="0.4921259845" footer="0.4921259845"/>
  <pageSetup firstPageNumber="16" useFirstPageNumber="1" horizontalDpi="600" verticalDpi="600" orientation="portrait" paperSize="9" scale="97" r:id="rId4"/>
  <headerFooter alignWithMargins="0">
    <oddFooter>&amp;C&amp;P</oddFooter>
  </headerFooter>
  <legacyDrawing r:id="rId3"/>
  <oleObjects>
    <oleObject progId="Word.Document.8" shapeId="1058914" r:id="rId1"/>
    <oleObject progId="Word.Document.8" shapeId="1058915" r:id="rId2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D48" sqref="D48"/>
    </sheetView>
  </sheetViews>
  <sheetFormatPr defaultColWidth="9.00390625" defaultRowHeight="12.75"/>
  <cols>
    <col min="1" max="1" width="29.25390625" style="0" customWidth="1"/>
    <col min="2" max="6" width="11.75390625" style="0" customWidth="1"/>
  </cols>
  <sheetData>
    <row r="1" spans="1:5" ht="20.25">
      <c r="A1" s="1" t="s">
        <v>7</v>
      </c>
      <c r="B1" s="2"/>
      <c r="C1" s="2"/>
      <c r="D1" s="2"/>
      <c r="E1" s="2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2007</v>
      </c>
      <c r="E3" s="5">
        <v>2008</v>
      </c>
      <c r="F3" s="5">
        <v>2009</v>
      </c>
    </row>
    <row r="4" spans="1:6" ht="15.75">
      <c r="A4" s="6" t="s">
        <v>3</v>
      </c>
      <c r="B4" s="7">
        <v>80055</v>
      </c>
      <c r="C4" s="21">
        <v>89200</v>
      </c>
      <c r="D4" s="7">
        <v>90000</v>
      </c>
      <c r="E4" s="7">
        <v>93000</v>
      </c>
      <c r="F4" s="33">
        <v>95000</v>
      </c>
    </row>
    <row r="5" spans="1:4" ht="12.75">
      <c r="A5" s="17"/>
      <c r="B5" s="17"/>
      <c r="C5" s="17"/>
      <c r="D5" s="17"/>
    </row>
    <row r="6" spans="1:4" ht="12.75">
      <c r="A6" s="17"/>
      <c r="B6" s="17"/>
      <c r="C6" s="17"/>
      <c r="D6" s="17"/>
    </row>
    <row r="7" spans="1:4" ht="12.75">
      <c r="A7" s="17"/>
      <c r="B7" s="17"/>
      <c r="C7" s="17"/>
      <c r="D7" s="17"/>
    </row>
    <row r="8" spans="1:4" ht="12.75">
      <c r="A8" s="17"/>
      <c r="B8" s="17"/>
      <c r="C8" s="17"/>
      <c r="D8" s="17"/>
    </row>
    <row r="9" spans="1:4" ht="12.75">
      <c r="A9" s="17"/>
      <c r="B9" s="17"/>
      <c r="C9" s="17"/>
      <c r="D9" s="17"/>
    </row>
    <row r="10" spans="1:4" ht="12.75">
      <c r="A10" s="17"/>
      <c r="B10" s="17"/>
      <c r="C10" s="17"/>
      <c r="D10" s="17"/>
    </row>
    <row r="11" spans="1:4" ht="12.75">
      <c r="A11" s="17"/>
      <c r="B11" s="17"/>
      <c r="C11" s="17"/>
      <c r="D11" s="17"/>
    </row>
    <row r="12" spans="1:4" ht="12.75">
      <c r="A12" s="17"/>
      <c r="B12" s="17"/>
      <c r="C12" s="17"/>
      <c r="D12" s="17"/>
    </row>
    <row r="13" spans="1:4" ht="12.75">
      <c r="A13" s="17"/>
      <c r="B13" s="17"/>
      <c r="C13" s="17"/>
      <c r="D13" s="17"/>
    </row>
    <row r="14" spans="1:4" ht="12.75">
      <c r="A14" s="17"/>
      <c r="B14" s="17"/>
      <c r="C14" s="17"/>
      <c r="D14" s="17"/>
    </row>
    <row r="15" spans="1:4" ht="12.75">
      <c r="A15" s="17"/>
      <c r="B15" s="17"/>
      <c r="C15" s="17"/>
      <c r="D15" s="17"/>
    </row>
    <row r="16" spans="2:6" ht="22.5">
      <c r="B16" s="4" t="s">
        <v>1</v>
      </c>
      <c r="C16" s="4" t="s">
        <v>2</v>
      </c>
      <c r="D16" s="5">
        <v>2007</v>
      </c>
      <c r="E16" s="5">
        <v>2008</v>
      </c>
      <c r="F16" s="5">
        <v>2009</v>
      </c>
    </row>
    <row r="17" spans="1:6" ht="15.75">
      <c r="A17" s="6" t="s">
        <v>4</v>
      </c>
      <c r="B17" s="7">
        <v>538966</v>
      </c>
      <c r="C17" s="21">
        <v>413765</v>
      </c>
      <c r="D17" s="7">
        <v>295000</v>
      </c>
      <c r="E17" s="7">
        <v>300000</v>
      </c>
      <c r="F17" s="33">
        <v>300000</v>
      </c>
    </row>
    <row r="18" spans="1:5" ht="12.75">
      <c r="A18" s="17"/>
      <c r="B18" s="17"/>
      <c r="C18" s="17"/>
      <c r="D18" s="17"/>
      <c r="E18" s="22"/>
    </row>
    <row r="40" spans="2:6" ht="22.5">
      <c r="B40" s="4" t="s">
        <v>1</v>
      </c>
      <c r="C40" s="4" t="s">
        <v>2</v>
      </c>
      <c r="D40" s="5">
        <v>2007</v>
      </c>
      <c r="E40" s="5">
        <v>2008</v>
      </c>
      <c r="F40" s="5">
        <v>2009</v>
      </c>
    </row>
    <row r="41" spans="1:6" ht="15.75">
      <c r="A41" s="18" t="s">
        <v>5</v>
      </c>
      <c r="B41" s="19">
        <f>B4+B17</f>
        <v>619021</v>
      </c>
      <c r="C41" s="19">
        <v>502965</v>
      </c>
      <c r="D41" s="19">
        <f>D4+D17</f>
        <v>385000</v>
      </c>
      <c r="E41" s="19">
        <f>E4+E17</f>
        <v>393000</v>
      </c>
      <c r="F41" s="19">
        <f>F4+F17</f>
        <v>395000</v>
      </c>
    </row>
  </sheetData>
  <printOptions/>
  <pageMargins left="0.75" right="0.75" top="1" bottom="1" header="0.4921259845" footer="0.4921259845"/>
  <pageSetup firstPageNumber="17" useFirstPageNumber="1" horizontalDpi="600" verticalDpi="600" orientation="portrait" paperSize="9" scale="96" r:id="rId4"/>
  <headerFooter alignWithMargins="0">
    <oddFooter>&amp;C&amp;P</oddFooter>
  </headerFooter>
  <legacyDrawing r:id="rId3"/>
  <oleObjects>
    <oleObject progId="Word.Document.8" shapeId="1050896" r:id="rId1"/>
    <oleObject progId="Word.Document.8" shapeId="1050897" r:id="rId2"/>
  </oleObjects>
</worksheet>
</file>

<file path=xl/worksheets/sheet17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D53" sqref="D53"/>
    </sheetView>
  </sheetViews>
  <sheetFormatPr defaultColWidth="9.00390625" defaultRowHeight="12.75"/>
  <cols>
    <col min="1" max="1" width="29.25390625" style="0" customWidth="1"/>
    <col min="2" max="6" width="11.75390625" style="0" customWidth="1"/>
  </cols>
  <sheetData>
    <row r="1" spans="1:5" ht="20.25">
      <c r="A1" s="1" t="s">
        <v>18</v>
      </c>
      <c r="B1" s="2"/>
      <c r="C1" s="2"/>
      <c r="D1" s="2"/>
      <c r="E1" s="2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2007</v>
      </c>
      <c r="E3" s="5">
        <v>2008</v>
      </c>
      <c r="F3" s="5">
        <v>2009</v>
      </c>
    </row>
    <row r="4" spans="1:6" ht="15.75">
      <c r="A4" s="6" t="s">
        <v>3</v>
      </c>
      <c r="B4" s="7">
        <v>17006</v>
      </c>
      <c r="C4" s="7">
        <v>19160</v>
      </c>
      <c r="D4" s="7">
        <f>5000+15000</f>
        <v>20000</v>
      </c>
      <c r="E4" s="7">
        <f>5000+15000</f>
        <v>20000</v>
      </c>
      <c r="F4" s="33">
        <v>20000</v>
      </c>
    </row>
    <row r="5" spans="1:4" ht="12.75">
      <c r="A5" s="17"/>
      <c r="B5" s="17"/>
      <c r="C5" s="17"/>
      <c r="D5" s="17"/>
    </row>
    <row r="6" spans="1:4" ht="12.75">
      <c r="A6" s="17"/>
      <c r="B6" s="17"/>
      <c r="C6" s="17"/>
      <c r="D6" s="17"/>
    </row>
    <row r="7" spans="1:4" ht="12.75">
      <c r="A7" s="17"/>
      <c r="B7" s="17"/>
      <c r="C7" s="17"/>
      <c r="D7" s="17"/>
    </row>
    <row r="8" spans="1:4" ht="12.75">
      <c r="A8" s="17"/>
      <c r="B8" s="17"/>
      <c r="C8" s="17"/>
      <c r="D8" s="17"/>
    </row>
    <row r="9" spans="1:4" ht="12.75">
      <c r="A9" s="17"/>
      <c r="B9" s="17"/>
      <c r="C9" s="17"/>
      <c r="D9" s="17"/>
    </row>
    <row r="10" spans="1:4" ht="12.75">
      <c r="A10" s="17"/>
      <c r="B10" s="17"/>
      <c r="C10" s="17"/>
      <c r="D10" s="17"/>
    </row>
    <row r="11" spans="1:4" ht="12.75">
      <c r="A11" s="17"/>
      <c r="B11" s="17"/>
      <c r="C11" s="17"/>
      <c r="D11" s="17"/>
    </row>
    <row r="12" spans="1:4" ht="12.75">
      <c r="A12" s="17"/>
      <c r="B12" s="17"/>
      <c r="C12" s="17"/>
      <c r="D12" s="17"/>
    </row>
    <row r="13" spans="1:4" ht="12.75">
      <c r="A13" s="17"/>
      <c r="B13" s="17"/>
      <c r="C13" s="17"/>
      <c r="D13" s="17"/>
    </row>
    <row r="14" spans="1:4" ht="12.75">
      <c r="A14" s="17"/>
      <c r="B14" s="17"/>
      <c r="C14" s="17"/>
      <c r="D14" s="17"/>
    </row>
    <row r="15" spans="1:4" ht="12.75">
      <c r="A15" s="17"/>
      <c r="B15" s="17"/>
      <c r="C15" s="17"/>
      <c r="D15" s="17"/>
    </row>
    <row r="16" spans="1:4" ht="12.75">
      <c r="A16" s="17"/>
      <c r="B16" s="17"/>
      <c r="C16" s="17"/>
      <c r="D16" s="17"/>
    </row>
    <row r="17" spans="1:4" ht="12.75">
      <c r="A17" s="17"/>
      <c r="B17" s="17"/>
      <c r="C17" s="17"/>
      <c r="D17" s="17"/>
    </row>
    <row r="18" spans="1:4" ht="12.75">
      <c r="A18" s="17"/>
      <c r="B18" s="17"/>
      <c r="C18" s="17"/>
      <c r="D18" s="17"/>
    </row>
    <row r="19" spans="1:4" ht="12.75">
      <c r="A19" s="17"/>
      <c r="B19" s="17"/>
      <c r="C19" s="17"/>
      <c r="D19" s="17"/>
    </row>
    <row r="20" spans="1:4" ht="12.75">
      <c r="A20" s="17"/>
      <c r="B20" s="17"/>
      <c r="C20" s="17"/>
      <c r="D20" s="17"/>
    </row>
    <row r="21" spans="1:4" ht="12.75">
      <c r="A21" s="17"/>
      <c r="B21" s="17"/>
      <c r="C21" s="17"/>
      <c r="D21" s="17"/>
    </row>
    <row r="22" spans="1:4" ht="12.75">
      <c r="A22" s="17"/>
      <c r="B22" s="17"/>
      <c r="C22" s="17"/>
      <c r="D22" s="17"/>
    </row>
    <row r="23" spans="1:4" ht="12.75">
      <c r="A23" s="17"/>
      <c r="B23" s="17"/>
      <c r="C23" s="17"/>
      <c r="D23" s="17"/>
    </row>
    <row r="24" spans="1:4" ht="12.75">
      <c r="A24" s="17"/>
      <c r="B24" s="17"/>
      <c r="C24" s="17"/>
      <c r="D24" s="17"/>
    </row>
    <row r="25" spans="1:4" ht="12.75">
      <c r="A25" s="17"/>
      <c r="B25" s="17"/>
      <c r="C25" s="17"/>
      <c r="D25" s="17"/>
    </row>
    <row r="26" spans="1:4" ht="12.75">
      <c r="A26" s="17"/>
      <c r="B26" s="17"/>
      <c r="C26" s="17"/>
      <c r="D26" s="17"/>
    </row>
    <row r="27" spans="2:6" ht="22.5">
      <c r="B27" s="4" t="s">
        <v>1</v>
      </c>
      <c r="C27" s="4" t="s">
        <v>2</v>
      </c>
      <c r="D27" s="5">
        <v>2007</v>
      </c>
      <c r="E27" s="5">
        <v>2008</v>
      </c>
      <c r="F27" s="5">
        <v>2009</v>
      </c>
    </row>
    <row r="28" spans="1:6" ht="15.75">
      <c r="A28" s="6" t="s">
        <v>4</v>
      </c>
      <c r="B28" s="7">
        <v>7891</v>
      </c>
      <c r="C28" s="7">
        <v>6850</v>
      </c>
      <c r="D28" s="7">
        <v>8000</v>
      </c>
      <c r="E28" s="7">
        <v>8000</v>
      </c>
      <c r="F28" s="33">
        <v>8000</v>
      </c>
    </row>
    <row r="29" spans="1:5" ht="12.75">
      <c r="A29" s="17"/>
      <c r="B29" s="17"/>
      <c r="C29" s="17"/>
      <c r="D29" s="17"/>
      <c r="E29" s="22"/>
    </row>
    <row r="48" spans="2:6" ht="22.5">
      <c r="B48" s="4" t="s">
        <v>1</v>
      </c>
      <c r="C48" s="4" t="s">
        <v>2</v>
      </c>
      <c r="D48" s="5">
        <v>2007</v>
      </c>
      <c r="E48" s="5">
        <v>2008</v>
      </c>
      <c r="F48" s="5">
        <v>2009</v>
      </c>
    </row>
    <row r="49" spans="1:6" ht="15.75">
      <c r="A49" s="18" t="s">
        <v>5</v>
      </c>
      <c r="B49" s="19">
        <f>B4+B28</f>
        <v>24897</v>
      </c>
      <c r="C49" s="19">
        <f>C4+C28</f>
        <v>26010</v>
      </c>
      <c r="D49" s="19">
        <f>D4+D28</f>
        <v>28000</v>
      </c>
      <c r="E49" s="19">
        <f>E4+E28</f>
        <v>28000</v>
      </c>
      <c r="F49" s="19">
        <f>F4+F28</f>
        <v>28000</v>
      </c>
    </row>
  </sheetData>
  <printOptions/>
  <pageMargins left="0.75" right="0.75" top="1" bottom="1" header="0.4921259845" footer="0.4921259845"/>
  <pageSetup firstPageNumber="18" useFirstPageNumber="1" horizontalDpi="600" verticalDpi="600" orientation="portrait" paperSize="9" scale="97" r:id="rId4"/>
  <headerFooter alignWithMargins="0">
    <oddFooter>&amp;C&amp;P</oddFooter>
  </headerFooter>
  <legacyDrawing r:id="rId3"/>
  <oleObjects>
    <oleObject progId="Word.Document.8" shapeId="1108213" r:id="rId1"/>
    <oleObject progId="Word.Document.8" shapeId="1108214" r:id="rId2"/>
  </oleObjects>
</worksheet>
</file>

<file path=xl/worksheets/sheet18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G18" sqref="G18"/>
    </sheetView>
  </sheetViews>
  <sheetFormatPr defaultColWidth="9.00390625" defaultRowHeight="12.75"/>
  <cols>
    <col min="1" max="1" width="29.00390625" style="0" customWidth="1"/>
    <col min="2" max="6" width="11.75390625" style="0" customWidth="1"/>
  </cols>
  <sheetData>
    <row r="1" spans="1:5" ht="20.25">
      <c r="A1" s="1" t="s">
        <v>28</v>
      </c>
      <c r="B1" s="2"/>
      <c r="C1" s="2"/>
      <c r="D1" s="2"/>
      <c r="E1" s="2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2007</v>
      </c>
      <c r="E3" s="5">
        <v>2008</v>
      </c>
      <c r="F3" s="5">
        <v>2009</v>
      </c>
    </row>
    <row r="4" spans="1:6" ht="15.75">
      <c r="A4" s="6" t="s">
        <v>3</v>
      </c>
      <c r="B4" s="21">
        <v>3</v>
      </c>
      <c r="C4" s="7">
        <v>90</v>
      </c>
      <c r="D4" s="7">
        <v>0</v>
      </c>
      <c r="E4" s="7">
        <v>0</v>
      </c>
      <c r="F4" s="33">
        <v>0</v>
      </c>
    </row>
    <row r="5" spans="1:4" ht="12.75">
      <c r="A5" s="17"/>
      <c r="B5" s="17"/>
      <c r="C5" s="17"/>
      <c r="D5" s="17"/>
    </row>
    <row r="6" spans="1:4" ht="12.75">
      <c r="A6" s="17"/>
      <c r="B6" s="17"/>
      <c r="C6" s="17"/>
      <c r="D6" s="17"/>
    </row>
    <row r="7" spans="1:4" ht="12.75">
      <c r="A7" s="17"/>
      <c r="B7" s="17"/>
      <c r="C7" s="17"/>
      <c r="D7" s="17"/>
    </row>
    <row r="8" spans="1:4" ht="12.75">
      <c r="A8" s="17"/>
      <c r="B8" s="17"/>
      <c r="C8" s="17"/>
      <c r="D8" s="17"/>
    </row>
    <row r="9" spans="1:4" ht="12.75">
      <c r="A9" s="17"/>
      <c r="B9" s="17"/>
      <c r="C9" s="17"/>
      <c r="D9" s="17"/>
    </row>
    <row r="10" spans="1:4" ht="12.75">
      <c r="A10" s="17"/>
      <c r="B10" s="17"/>
      <c r="C10" s="17"/>
      <c r="D10" s="17"/>
    </row>
    <row r="11" spans="1:4" ht="12.75">
      <c r="A11" s="17"/>
      <c r="B11" s="17"/>
      <c r="C11" s="17"/>
      <c r="D11" s="17"/>
    </row>
    <row r="12" spans="1:4" ht="12.75">
      <c r="A12" s="17"/>
      <c r="B12" s="17"/>
      <c r="C12" s="17"/>
      <c r="D12" s="17"/>
    </row>
    <row r="13" spans="1:4" ht="12.75">
      <c r="A13" s="17"/>
      <c r="B13" s="17"/>
      <c r="C13" s="17"/>
      <c r="D13" s="17"/>
    </row>
    <row r="14" spans="2:6" ht="22.5">
      <c r="B14" s="4" t="s">
        <v>1</v>
      </c>
      <c r="C14" s="4" t="s">
        <v>2</v>
      </c>
      <c r="D14" s="5">
        <v>2007</v>
      </c>
      <c r="E14" s="5">
        <v>2008</v>
      </c>
      <c r="F14" s="5">
        <v>2009</v>
      </c>
    </row>
    <row r="15" spans="1:6" ht="15.75">
      <c r="A15" s="6" t="s">
        <v>4</v>
      </c>
      <c r="B15" s="21">
        <v>0</v>
      </c>
      <c r="C15" s="7">
        <v>0</v>
      </c>
      <c r="D15" s="7">
        <v>0</v>
      </c>
      <c r="E15" s="7">
        <v>0</v>
      </c>
      <c r="F15" s="33">
        <v>0</v>
      </c>
    </row>
    <row r="16" spans="1:5" ht="12.75">
      <c r="A16" s="17"/>
      <c r="B16" s="17"/>
      <c r="C16" s="17"/>
      <c r="D16" s="17"/>
      <c r="E16" s="22"/>
    </row>
    <row r="20" spans="2:6" ht="22.5">
      <c r="B20" s="4" t="s">
        <v>1</v>
      </c>
      <c r="C20" s="4" t="s">
        <v>2</v>
      </c>
      <c r="D20" s="5">
        <v>2007</v>
      </c>
      <c r="E20" s="5">
        <v>2008</v>
      </c>
      <c r="F20" s="5">
        <v>2009</v>
      </c>
    </row>
    <row r="21" spans="1:6" ht="15.75">
      <c r="A21" s="18" t="s">
        <v>5</v>
      </c>
      <c r="B21" s="39">
        <f>B4+B15</f>
        <v>3</v>
      </c>
      <c r="C21" s="19">
        <f>C4+C15</f>
        <v>90</v>
      </c>
      <c r="D21" s="19">
        <v>0</v>
      </c>
      <c r="E21" s="19">
        <v>0</v>
      </c>
      <c r="F21" s="19">
        <v>0</v>
      </c>
    </row>
  </sheetData>
  <printOptions/>
  <pageMargins left="0.75" right="0.75" top="1" bottom="1" header="0.4921259845" footer="0.4921259845"/>
  <pageSetup firstPageNumber="19" useFirstPageNumber="1" horizontalDpi="600" verticalDpi="600" orientation="portrait" paperSize="9" scale="97" r:id="rId3"/>
  <headerFooter alignWithMargins="0">
    <oddFooter>&amp;C&amp;P</oddFooter>
  </headerFooter>
  <legacyDrawing r:id="rId2"/>
  <oleObjects>
    <oleObject progId="Word.Document.8" shapeId="1217809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F5" sqref="F5"/>
    </sheetView>
  </sheetViews>
  <sheetFormatPr defaultColWidth="9.00390625" defaultRowHeight="12.75"/>
  <cols>
    <col min="1" max="1" width="29.25390625" style="0" customWidth="1"/>
    <col min="2" max="6" width="11.75390625" style="0" customWidth="1"/>
  </cols>
  <sheetData>
    <row r="1" spans="1:5" ht="20.25">
      <c r="A1" s="1" t="s">
        <v>29</v>
      </c>
      <c r="B1" s="2"/>
      <c r="C1" s="2"/>
      <c r="D1" s="2"/>
      <c r="E1" s="2"/>
    </row>
    <row r="3" spans="2:6" ht="22.5">
      <c r="B3" s="4" t="s">
        <v>30</v>
      </c>
      <c r="C3" s="4" t="s">
        <v>2</v>
      </c>
      <c r="D3" s="5">
        <v>2007</v>
      </c>
      <c r="E3" s="5">
        <v>2008</v>
      </c>
      <c r="F3" s="5">
        <v>2009</v>
      </c>
    </row>
    <row r="4" spans="1:6" ht="24" customHeight="1">
      <c r="A4" s="66" t="s">
        <v>31</v>
      </c>
      <c r="B4" s="7">
        <v>89748</v>
      </c>
      <c r="C4" s="7">
        <v>103150</v>
      </c>
      <c r="D4" s="21">
        <v>10000</v>
      </c>
      <c r="E4" s="21">
        <v>5000</v>
      </c>
      <c r="F4" s="33">
        <v>3000</v>
      </c>
    </row>
    <row r="5" spans="1:6" ht="42" customHeight="1">
      <c r="A5" s="66" t="s">
        <v>32</v>
      </c>
      <c r="B5" s="7">
        <v>30000</v>
      </c>
      <c r="C5" s="7">
        <v>30000</v>
      </c>
      <c r="D5" s="21">
        <v>30000</v>
      </c>
      <c r="E5" s="21">
        <v>30000</v>
      </c>
      <c r="F5" s="33">
        <v>30000</v>
      </c>
    </row>
    <row r="6" spans="1:6" ht="39" customHeight="1">
      <c r="A6" s="66" t="s">
        <v>33</v>
      </c>
      <c r="B6" s="7">
        <v>8000</v>
      </c>
      <c r="C6" s="7">
        <v>10000</v>
      </c>
      <c r="D6" s="21">
        <v>10000</v>
      </c>
      <c r="E6" s="21">
        <v>10000</v>
      </c>
      <c r="F6" s="33">
        <v>10000</v>
      </c>
    </row>
    <row r="10" spans="2:6" ht="22.5">
      <c r="B10" s="4" t="s">
        <v>30</v>
      </c>
      <c r="C10" s="4" t="s">
        <v>2</v>
      </c>
      <c r="D10" s="5">
        <v>2007</v>
      </c>
      <c r="E10" s="5">
        <v>2008</v>
      </c>
      <c r="F10" s="5">
        <v>2009</v>
      </c>
    </row>
    <row r="11" spans="1:6" ht="15.75">
      <c r="A11" s="18" t="s">
        <v>34</v>
      </c>
      <c r="B11" s="19">
        <f>SUM(B4:B6)</f>
        <v>127748</v>
      </c>
      <c r="C11" s="19">
        <f>SUM(C4:C6)</f>
        <v>143150</v>
      </c>
      <c r="D11" s="19">
        <f>SUM(D4:D6)</f>
        <v>50000</v>
      </c>
      <c r="E11" s="19">
        <f>SUM(E4:E6)</f>
        <v>45000</v>
      </c>
      <c r="F11" s="20">
        <f>F4+F5+F6</f>
        <v>43000</v>
      </c>
    </row>
  </sheetData>
  <printOptions/>
  <pageMargins left="0.75" right="0.75" top="1" bottom="1" header="0.4921259845" footer="0.4921259845"/>
  <pageSetup firstPageNumber="20" useFirstPageNumber="1" horizontalDpi="600" verticalDpi="600" orientation="portrait" paperSize="9" scale="9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B10">
      <selection activeCell="I40" sqref="I40"/>
    </sheetView>
  </sheetViews>
  <sheetFormatPr defaultColWidth="9.00390625" defaultRowHeight="12.75"/>
  <cols>
    <col min="1" max="1" width="29.125" style="0" customWidth="1"/>
    <col min="6" max="6" width="6.125" style="0" customWidth="1"/>
    <col min="7" max="7" width="13.25390625" style="0" customWidth="1"/>
    <col min="8" max="11" width="11.375" style="0" customWidth="1"/>
  </cols>
  <sheetData>
    <row r="1" ht="20.25">
      <c r="A1" s="3" t="s">
        <v>35</v>
      </c>
    </row>
    <row r="3" spans="7:11" ht="25.5" customHeight="1" thickBot="1">
      <c r="G3" s="4" t="s">
        <v>1</v>
      </c>
      <c r="H3" s="4" t="s">
        <v>2</v>
      </c>
      <c r="I3" s="40">
        <v>2007</v>
      </c>
      <c r="J3" s="40">
        <v>2008</v>
      </c>
      <c r="K3" s="40">
        <v>2009</v>
      </c>
    </row>
    <row r="4" spans="1:11" ht="16.5" thickBot="1">
      <c r="A4" s="69" t="s">
        <v>36</v>
      </c>
      <c r="B4" s="70"/>
      <c r="C4" s="70"/>
      <c r="D4" s="70"/>
      <c r="E4" s="70"/>
      <c r="F4" s="70"/>
      <c r="G4" s="41">
        <v>7398917</v>
      </c>
      <c r="H4" s="41">
        <v>6989365</v>
      </c>
      <c r="I4" s="41">
        <f>Příjmy!C18</f>
        <v>7176469.91</v>
      </c>
      <c r="J4" s="41">
        <f>Příjmy!D18</f>
        <v>7337530.587300001</v>
      </c>
      <c r="K4" s="41">
        <f>Příjmy!E18</f>
        <v>7408158.399046</v>
      </c>
    </row>
    <row r="5" spans="1:11" ht="8.25" customHeight="1" thickBot="1">
      <c r="A5" s="42"/>
      <c r="B5" s="42"/>
      <c r="C5" s="42"/>
      <c r="D5" s="42"/>
      <c r="E5" s="42"/>
      <c r="F5" s="42"/>
      <c r="G5" s="43"/>
      <c r="H5" s="36"/>
      <c r="I5" s="44"/>
      <c r="J5" s="45"/>
      <c r="K5" s="45"/>
    </row>
    <row r="6" spans="1:11" ht="16.5" thickBot="1">
      <c r="A6" s="69" t="s">
        <v>82</v>
      </c>
      <c r="B6" s="70"/>
      <c r="C6" s="70"/>
      <c r="D6" s="70"/>
      <c r="E6" s="70"/>
      <c r="F6" s="70"/>
      <c r="G6" s="41">
        <f>173956-255790</f>
        <v>-81834</v>
      </c>
      <c r="H6" s="46">
        <f>24195-100000</f>
        <v>-75805</v>
      </c>
      <c r="I6" s="41">
        <v>-130310</v>
      </c>
      <c r="J6" s="41">
        <v>-194181</v>
      </c>
      <c r="K6" s="41">
        <v>-154168</v>
      </c>
    </row>
    <row r="7" spans="1:11" ht="8.25" customHeight="1" thickBot="1">
      <c r="A7" s="42"/>
      <c r="B7" s="42"/>
      <c r="C7" s="42"/>
      <c r="D7" s="42"/>
      <c r="E7" s="42"/>
      <c r="F7" s="42"/>
      <c r="G7" s="43"/>
      <c r="H7" s="9"/>
      <c r="I7" s="9"/>
      <c r="J7" s="9"/>
      <c r="K7" s="9"/>
    </row>
    <row r="8" spans="1:11" ht="16.5" customHeight="1" thickBot="1">
      <c r="A8" s="69" t="s">
        <v>83</v>
      </c>
      <c r="B8" s="70"/>
      <c r="C8" s="70"/>
      <c r="D8" s="70"/>
      <c r="E8" s="70"/>
      <c r="F8" s="70"/>
      <c r="G8" s="61" t="s">
        <v>11</v>
      </c>
      <c r="H8" s="62">
        <v>150000</v>
      </c>
      <c r="I8" s="41">
        <v>350000</v>
      </c>
      <c r="J8" s="61" t="s">
        <v>11</v>
      </c>
      <c r="K8" s="61" t="s">
        <v>11</v>
      </c>
    </row>
    <row r="9" spans="1:11" ht="11.25" customHeight="1" thickBot="1">
      <c r="A9" s="42"/>
      <c r="B9" s="42"/>
      <c r="C9" s="42"/>
      <c r="D9" s="42"/>
      <c r="E9" s="42"/>
      <c r="F9" s="42"/>
      <c r="G9" s="43"/>
      <c r="H9" s="63" t="s">
        <v>73</v>
      </c>
      <c r="I9" s="9"/>
      <c r="J9" s="9"/>
      <c r="K9" s="9"/>
    </row>
    <row r="10" spans="1:11" ht="16.5" thickBot="1">
      <c r="A10" s="69" t="s">
        <v>37</v>
      </c>
      <c r="B10" s="70"/>
      <c r="C10" s="70"/>
      <c r="D10" s="70"/>
      <c r="E10" s="70"/>
      <c r="F10" s="70"/>
      <c r="G10" s="41">
        <f>G4+G6</f>
        <v>7317083</v>
      </c>
      <c r="H10" s="41">
        <f>H4+H6+H8</f>
        <v>7063560</v>
      </c>
      <c r="I10" s="41">
        <f>I4+I6+I8</f>
        <v>7396159.91</v>
      </c>
      <c r="J10" s="41">
        <f>J4+J6</f>
        <v>7143349.587300001</v>
      </c>
      <c r="K10" s="41">
        <f>K4+K6</f>
        <v>7253990.399046</v>
      </c>
    </row>
    <row r="11" spans="1:11" ht="15.75">
      <c r="A11" s="42"/>
      <c r="B11" s="42"/>
      <c r="C11" s="42"/>
      <c r="D11" s="42"/>
      <c r="E11" s="42"/>
      <c r="F11" s="42"/>
      <c r="G11" s="36"/>
      <c r="H11" s="36"/>
      <c r="I11" s="36"/>
      <c r="J11" s="36"/>
      <c r="K11" s="36"/>
    </row>
    <row r="12" spans="1:6" ht="13.5" thickBot="1">
      <c r="A12" s="47"/>
      <c r="B12" s="48"/>
      <c r="C12" s="48"/>
      <c r="D12" s="48"/>
      <c r="E12" s="48"/>
      <c r="F12" s="48"/>
    </row>
    <row r="13" spans="1:11" ht="16.5" thickBot="1">
      <c r="A13" s="69" t="s">
        <v>38</v>
      </c>
      <c r="B13" s="70"/>
      <c r="C13" s="70"/>
      <c r="D13" s="70"/>
      <c r="E13" s="70"/>
      <c r="F13" s="70"/>
      <c r="G13" s="41">
        <f>SUM(G14:G30)</f>
        <v>7135319</v>
      </c>
      <c r="H13" s="41">
        <f>SUM(H14:H30)</f>
        <v>7063560</v>
      </c>
      <c r="I13" s="41">
        <f>SUM(I14:I29)</f>
        <v>7396160</v>
      </c>
      <c r="J13" s="41">
        <f>SUM(J14:J29)</f>
        <v>7143350</v>
      </c>
      <c r="K13" s="41">
        <f>SUM(K14:K29)</f>
        <v>7253990</v>
      </c>
    </row>
    <row r="14" spans="1:11" ht="12.75">
      <c r="A14" s="60" t="s">
        <v>39</v>
      </c>
      <c r="B14" s="75" t="s">
        <v>40</v>
      </c>
      <c r="C14" s="75"/>
      <c r="D14" s="75"/>
      <c r="E14" s="75"/>
      <c r="F14" s="75"/>
      <c r="G14" s="49">
        <v>83613</v>
      </c>
      <c r="H14" s="49">
        <v>95840</v>
      </c>
      <c r="I14" s="49">
        <f>Zem!D59</f>
        <v>121210</v>
      </c>
      <c r="J14" s="49">
        <f>Zem!E59</f>
        <v>114760</v>
      </c>
      <c r="K14" s="49">
        <f>Zem!F59</f>
        <v>112760</v>
      </c>
    </row>
    <row r="15" spans="1:11" ht="12.75">
      <c r="A15" s="76"/>
      <c r="B15" s="74" t="s">
        <v>41</v>
      </c>
      <c r="C15" s="74"/>
      <c r="D15" s="74"/>
      <c r="E15" s="74"/>
      <c r="F15" s="74"/>
      <c r="G15" s="7">
        <v>3942999</v>
      </c>
      <c r="H15" s="7">
        <v>3774030</v>
      </c>
      <c r="I15" s="7">
        <f>Škol!D80</f>
        <v>3947800</v>
      </c>
      <c r="J15" s="7">
        <f>Škol!E80</f>
        <v>3943600</v>
      </c>
      <c r="K15" s="7">
        <f>Škol!F80</f>
        <v>3957200</v>
      </c>
    </row>
    <row r="16" spans="1:11" ht="12.75">
      <c r="A16" s="76"/>
      <c r="B16" s="74" t="s">
        <v>42</v>
      </c>
      <c r="C16" s="74"/>
      <c r="D16" s="74"/>
      <c r="E16" s="74"/>
      <c r="F16" s="74"/>
      <c r="G16" s="7">
        <v>133912</v>
      </c>
      <c r="H16" s="7">
        <v>120810</v>
      </c>
      <c r="I16" s="7">
        <f>Kult!D40</f>
        <v>128480</v>
      </c>
      <c r="J16" s="7">
        <f>Kult!E40</f>
        <v>129590</v>
      </c>
      <c r="K16" s="7">
        <f>Kult!F40</f>
        <v>130000</v>
      </c>
    </row>
    <row r="17" spans="1:11" ht="12.75">
      <c r="A17" s="76"/>
      <c r="B17" s="74" t="s">
        <v>43</v>
      </c>
      <c r="C17" s="74"/>
      <c r="D17" s="74"/>
      <c r="E17" s="74"/>
      <c r="F17" s="74"/>
      <c r="G17" s="7">
        <v>521632</v>
      </c>
      <c r="H17" s="7">
        <v>437810</v>
      </c>
      <c r="I17" s="7">
        <f>Zdrav!D52</f>
        <v>493400</v>
      </c>
      <c r="J17" s="7">
        <f>Zdrav!E52</f>
        <v>501090</v>
      </c>
      <c r="K17" s="7">
        <f>Zdrav!F52</f>
        <v>501670</v>
      </c>
    </row>
    <row r="18" spans="1:11" ht="12.75">
      <c r="A18" s="76"/>
      <c r="B18" s="74" t="s">
        <v>44</v>
      </c>
      <c r="C18" s="74"/>
      <c r="D18" s="74"/>
      <c r="E18" s="74"/>
      <c r="F18" s="74"/>
      <c r="G18" s="7">
        <v>8626</v>
      </c>
      <c r="H18" s="7">
        <v>5330</v>
      </c>
      <c r="I18" s="7">
        <f>Živ!D40</f>
        <v>15200</v>
      </c>
      <c r="J18" s="7">
        <f>Živ!E40</f>
        <v>15200</v>
      </c>
      <c r="K18" s="7">
        <f>Živ!F40</f>
        <v>15200</v>
      </c>
    </row>
    <row r="19" spans="1:11" ht="12.75">
      <c r="A19" s="76"/>
      <c r="B19" s="74" t="s">
        <v>45</v>
      </c>
      <c r="C19" s="74"/>
      <c r="D19" s="74"/>
      <c r="E19" s="74"/>
      <c r="F19" s="74"/>
      <c r="G19" s="7">
        <v>100</v>
      </c>
      <c r="H19" s="7">
        <v>8230</v>
      </c>
      <c r="I19" s="7">
        <f>Územ!D26</f>
        <v>8000</v>
      </c>
      <c r="J19" s="7">
        <f>Územ!E26</f>
        <v>9500</v>
      </c>
      <c r="K19" s="7">
        <f>Územ!F26</f>
        <v>11000</v>
      </c>
    </row>
    <row r="20" spans="1:11" ht="12.75">
      <c r="A20" s="76"/>
      <c r="B20" s="74" t="s">
        <v>79</v>
      </c>
      <c r="C20" s="74"/>
      <c r="D20" s="74"/>
      <c r="E20" s="74"/>
      <c r="F20" s="74"/>
      <c r="G20" s="7">
        <v>1040800</v>
      </c>
      <c r="H20" s="7">
        <f>Dopr!C36</f>
        <v>1247210</v>
      </c>
      <c r="I20" s="7">
        <f>Dopr!D36</f>
        <v>1565430</v>
      </c>
      <c r="J20" s="7">
        <f>Dopr!E36</f>
        <v>1281250</v>
      </c>
      <c r="K20" s="7">
        <f>Dopr!F36</f>
        <v>1351140</v>
      </c>
    </row>
    <row r="21" spans="1:11" ht="12.75">
      <c r="A21" s="76"/>
      <c r="B21" s="74" t="s">
        <v>46</v>
      </c>
      <c r="C21" s="74"/>
      <c r="D21" s="74"/>
      <c r="E21" s="74"/>
      <c r="F21" s="74"/>
      <c r="G21" s="7">
        <v>339950</v>
      </c>
      <c r="H21" s="7">
        <v>350260</v>
      </c>
      <c r="I21" s="7">
        <f>Soc!D50</f>
        <v>278660</v>
      </c>
      <c r="J21" s="7">
        <f>Soc!E50</f>
        <v>284180</v>
      </c>
      <c r="K21" s="7">
        <f>Soc!F50</f>
        <v>289840</v>
      </c>
    </row>
    <row r="22" spans="1:11" ht="12.75">
      <c r="A22" s="76"/>
      <c r="B22" s="74" t="s">
        <v>47</v>
      </c>
      <c r="C22" s="74"/>
      <c r="D22" s="74"/>
      <c r="E22" s="74"/>
      <c r="F22" s="74"/>
      <c r="G22" s="8">
        <v>16572</v>
      </c>
      <c r="H22" s="8">
        <v>15020</v>
      </c>
      <c r="I22" s="8">
        <f>PO!D45</f>
        <v>18180</v>
      </c>
      <c r="J22" s="8">
        <f>PO!E45</f>
        <v>18180</v>
      </c>
      <c r="K22" s="8">
        <f>PO!F45</f>
        <v>18180</v>
      </c>
    </row>
    <row r="23" spans="1:11" ht="12.75">
      <c r="A23" s="76"/>
      <c r="B23" s="74" t="s">
        <v>48</v>
      </c>
      <c r="C23" s="74"/>
      <c r="D23" s="74"/>
      <c r="E23" s="74"/>
      <c r="F23" s="74"/>
      <c r="G23" s="7">
        <v>35447</v>
      </c>
      <c r="H23" s="7">
        <v>37855</v>
      </c>
      <c r="I23" s="7">
        <f>Zastup!D25</f>
        <v>40500</v>
      </c>
      <c r="J23" s="7">
        <f>Zastup!E25</f>
        <v>45000</v>
      </c>
      <c r="K23" s="7">
        <f>Zastup!F25</f>
        <v>44500</v>
      </c>
    </row>
    <row r="24" spans="1:11" ht="12.75">
      <c r="A24" s="76"/>
      <c r="B24" s="74" t="s">
        <v>49</v>
      </c>
      <c r="C24" s="74"/>
      <c r="D24" s="74"/>
      <c r="E24" s="74"/>
      <c r="F24" s="74"/>
      <c r="G24" s="7">
        <v>253970</v>
      </c>
      <c r="H24" s="7">
        <v>218250</v>
      </c>
      <c r="I24" s="7">
        <f>Kr!D35</f>
        <v>228000</v>
      </c>
      <c r="J24" s="7">
        <f>Kr!E35</f>
        <v>246000</v>
      </c>
      <c r="K24" s="7">
        <f>Kr!F35</f>
        <v>264000</v>
      </c>
    </row>
    <row r="25" spans="1:11" ht="12.75">
      <c r="A25" s="76"/>
      <c r="B25" s="74" t="s">
        <v>50</v>
      </c>
      <c r="C25" s="74"/>
      <c r="D25" s="74"/>
      <c r="E25" s="74"/>
      <c r="F25" s="74"/>
      <c r="G25" s="7">
        <v>87211</v>
      </c>
      <c r="H25" s="7">
        <v>80700</v>
      </c>
      <c r="I25" s="7">
        <f>Reg!D37</f>
        <v>88300</v>
      </c>
      <c r="J25" s="7">
        <f>Reg!E37</f>
        <v>89000</v>
      </c>
      <c r="K25" s="7">
        <f>Reg!F37</f>
        <v>92500</v>
      </c>
    </row>
    <row r="26" spans="1:11" ht="12.75">
      <c r="A26" s="76"/>
      <c r="B26" s="71" t="s">
        <v>51</v>
      </c>
      <c r="C26" s="72"/>
      <c r="D26" s="72"/>
      <c r="E26" s="72"/>
      <c r="F26" s="73"/>
      <c r="G26" s="7">
        <v>619021</v>
      </c>
      <c r="H26" s="7">
        <v>502965</v>
      </c>
      <c r="I26" s="7">
        <f>Nem!D41</f>
        <v>385000</v>
      </c>
      <c r="J26" s="7">
        <f>Nem!E41</f>
        <v>393000</v>
      </c>
      <c r="K26" s="7">
        <f>Nem!F41</f>
        <v>395000</v>
      </c>
    </row>
    <row r="27" spans="1:11" ht="12.75">
      <c r="A27" s="76"/>
      <c r="B27" s="71" t="s">
        <v>52</v>
      </c>
      <c r="C27" s="72"/>
      <c r="D27" s="72"/>
      <c r="E27" s="72"/>
      <c r="F27" s="73"/>
      <c r="G27" s="21">
        <v>24897</v>
      </c>
      <c r="H27" s="7">
        <v>26010</v>
      </c>
      <c r="I27" s="7">
        <f>Inf!D49</f>
        <v>28000</v>
      </c>
      <c r="J27" s="7">
        <f>Inf!E49</f>
        <v>28000</v>
      </c>
      <c r="K27" s="7">
        <f>Inf!F49</f>
        <v>28000</v>
      </c>
    </row>
    <row r="28" spans="1:11" ht="12.75">
      <c r="A28" s="76"/>
      <c r="B28" s="71" t="s">
        <v>53</v>
      </c>
      <c r="C28" s="72"/>
      <c r="D28" s="72"/>
      <c r="E28" s="72"/>
      <c r="F28" s="73"/>
      <c r="G28" s="21">
        <v>3</v>
      </c>
      <c r="H28" s="7">
        <v>90</v>
      </c>
      <c r="I28" s="7">
        <v>0</v>
      </c>
      <c r="J28" s="7">
        <v>0</v>
      </c>
      <c r="K28" s="7">
        <v>0</v>
      </c>
    </row>
    <row r="29" spans="1:11" ht="12.75">
      <c r="A29" s="76"/>
      <c r="B29" s="71" t="s">
        <v>54</v>
      </c>
      <c r="C29" s="72"/>
      <c r="D29" s="72"/>
      <c r="E29" s="72"/>
      <c r="F29" s="73"/>
      <c r="G29" s="21" t="s">
        <v>11</v>
      </c>
      <c r="H29" s="7">
        <v>143150</v>
      </c>
      <c r="I29" s="7">
        <f>Rezerva!D11</f>
        <v>50000</v>
      </c>
      <c r="J29" s="7">
        <f>Rezerva!E11</f>
        <v>45000</v>
      </c>
      <c r="K29" s="7">
        <f>Rezerva!F11</f>
        <v>43000</v>
      </c>
    </row>
    <row r="30" spans="1:11" ht="12.75">
      <c r="A30" s="76"/>
      <c r="B30" s="71" t="s">
        <v>72</v>
      </c>
      <c r="C30" s="72"/>
      <c r="D30" s="72"/>
      <c r="E30" s="72"/>
      <c r="F30" s="73"/>
      <c r="G30" s="7">
        <v>26566</v>
      </c>
      <c r="H30" s="21">
        <v>0</v>
      </c>
      <c r="I30" s="21" t="s">
        <v>11</v>
      </c>
      <c r="J30" s="21" t="s">
        <v>11</v>
      </c>
      <c r="K30" s="21" t="s">
        <v>11</v>
      </c>
    </row>
    <row r="31" ht="13.5" thickBot="1">
      <c r="H31" s="22"/>
    </row>
    <row r="32" spans="1:11" ht="16.5" thickBot="1">
      <c r="A32" s="69" t="s">
        <v>55</v>
      </c>
      <c r="B32" s="70"/>
      <c r="C32" s="70"/>
      <c r="D32" s="70"/>
      <c r="E32" s="70"/>
      <c r="F32" s="70"/>
      <c r="G32" s="41">
        <f>G4+G6-G13</f>
        <v>181764</v>
      </c>
      <c r="H32" s="41">
        <f>H4+H6-H13+H8</f>
        <v>0</v>
      </c>
      <c r="I32" s="41">
        <f>I4+I6-I13+I8</f>
        <v>-0.08999999985098839</v>
      </c>
      <c r="J32" s="41">
        <f>J4+J6-J13</f>
        <v>-0.4126999992877245</v>
      </c>
      <c r="K32" s="41">
        <f>K10-K13</f>
        <v>0.39904600009322166</v>
      </c>
    </row>
    <row r="34" spans="1:5" ht="12.75">
      <c r="A34" s="64" t="s">
        <v>84</v>
      </c>
      <c r="D34" s="22"/>
      <c r="E34" s="22"/>
    </row>
    <row r="35" spans="1:7" ht="12.75">
      <c r="A35" t="s">
        <v>81</v>
      </c>
      <c r="D35" s="22"/>
      <c r="E35" s="22"/>
      <c r="G35" s="22"/>
    </row>
    <row r="36" spans="4:5" ht="12.75">
      <c r="D36" s="22"/>
      <c r="E36" s="22"/>
    </row>
    <row r="37" ht="12.75">
      <c r="D37" s="22"/>
    </row>
    <row r="38" spans="4:5" ht="12.75">
      <c r="D38" s="22"/>
      <c r="E38" s="22"/>
    </row>
    <row r="39" spans="4:5" ht="12.75">
      <c r="D39" s="22"/>
      <c r="E39" s="22"/>
    </row>
    <row r="40" spans="4:5" ht="12.75">
      <c r="D40" s="22"/>
      <c r="E40" s="22"/>
    </row>
    <row r="41" spans="4:5" ht="12.75">
      <c r="D41" s="22"/>
      <c r="E41" s="22"/>
    </row>
    <row r="43" spans="4:5" ht="12.75">
      <c r="D43" s="22"/>
      <c r="E43" s="22"/>
    </row>
    <row r="44" spans="4:5" ht="12.75">
      <c r="D44" s="22"/>
      <c r="E44" s="22"/>
    </row>
    <row r="46" spans="4:5" ht="12.75">
      <c r="D46" s="22"/>
      <c r="E46" s="22"/>
    </row>
  </sheetData>
  <mergeCells count="24">
    <mergeCell ref="A4:F4"/>
    <mergeCell ref="A6:F6"/>
    <mergeCell ref="A10:F10"/>
    <mergeCell ref="A13:F13"/>
    <mergeCell ref="A8:F8"/>
    <mergeCell ref="B14:F14"/>
    <mergeCell ref="A15:A30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A32:F32"/>
    <mergeCell ref="B27:F27"/>
    <mergeCell ref="B28:F28"/>
    <mergeCell ref="B29:F29"/>
    <mergeCell ref="B30:F30"/>
  </mergeCells>
  <printOptions/>
  <pageMargins left="0.75" right="0.75" top="1" bottom="1" header="0.4921259845" footer="0.4921259845"/>
  <pageSetup firstPageNumber="2" useFirstPageNumber="1" horizontalDpi="600" verticalDpi="600" orientation="landscape" paperSize="9" scale="94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I32" sqref="I32"/>
    </sheetView>
  </sheetViews>
  <sheetFormatPr defaultColWidth="9.00390625" defaultRowHeight="12.75"/>
  <cols>
    <col min="1" max="1" width="28.625" style="0" customWidth="1"/>
    <col min="2" max="2" width="11.00390625" style="0" customWidth="1"/>
    <col min="6" max="7" width="9.625" style="0" customWidth="1"/>
    <col min="8" max="8" width="10.00390625" style="0" customWidth="1"/>
  </cols>
  <sheetData>
    <row r="1" ht="20.25">
      <c r="A1" s="3" t="s">
        <v>85</v>
      </c>
    </row>
    <row r="4" spans="1:8" ht="25.5" customHeight="1">
      <c r="A4" s="50" t="s">
        <v>56</v>
      </c>
      <c r="B4" s="4" t="s">
        <v>2</v>
      </c>
      <c r="C4" s="51">
        <v>2007</v>
      </c>
      <c r="D4" s="51">
        <v>2008</v>
      </c>
      <c r="E4" s="51">
        <v>2009</v>
      </c>
      <c r="F4" s="52" t="s">
        <v>57</v>
      </c>
      <c r="G4" s="52" t="s">
        <v>71</v>
      </c>
      <c r="H4" s="52" t="s">
        <v>78</v>
      </c>
    </row>
    <row r="5" spans="1:8" ht="12.75">
      <c r="A5" s="53" t="s">
        <v>58</v>
      </c>
      <c r="B5" s="7">
        <v>2957180</v>
      </c>
      <c r="C5" s="7">
        <f>B5*1.05</f>
        <v>3105039</v>
      </c>
      <c r="D5" s="7">
        <f>C5*1.05</f>
        <v>3260290.95</v>
      </c>
      <c r="E5" s="7">
        <f>D5*1.02</f>
        <v>3325496.7690000003</v>
      </c>
      <c r="F5" s="54">
        <f>+C5/B5</f>
        <v>1.05</v>
      </c>
      <c r="G5" s="54">
        <f>+D5/C5</f>
        <v>1.05</v>
      </c>
      <c r="H5" s="54">
        <f>E5/D5</f>
        <v>1.02</v>
      </c>
    </row>
    <row r="6" spans="1:8" ht="12.75">
      <c r="A6" s="53" t="s">
        <v>59</v>
      </c>
      <c r="B6" s="7">
        <v>8000</v>
      </c>
      <c r="C6" s="7">
        <v>5000</v>
      </c>
      <c r="D6" s="7">
        <v>5000</v>
      </c>
      <c r="E6" s="7">
        <v>5000</v>
      </c>
      <c r="F6" s="54">
        <f aca="true" t="shared" si="0" ref="F6:G18">+C6/B6</f>
        <v>0.625</v>
      </c>
      <c r="G6" s="54">
        <f t="shared" si="0"/>
        <v>1</v>
      </c>
      <c r="H6" s="54">
        <f aca="true" t="shared" si="1" ref="H6:H18">E6/D6</f>
        <v>1</v>
      </c>
    </row>
    <row r="7" spans="1:8" ht="12.75">
      <c r="A7" s="53" t="s">
        <v>60</v>
      </c>
      <c r="B7" s="7">
        <v>43400</v>
      </c>
      <c r="C7" s="7">
        <f>B7</f>
        <v>43400</v>
      </c>
      <c r="D7" s="7">
        <f>C7</f>
        <v>43400</v>
      </c>
      <c r="E7" s="7">
        <f>D7</f>
        <v>43400</v>
      </c>
      <c r="F7" s="54">
        <f t="shared" si="0"/>
        <v>1</v>
      </c>
      <c r="G7" s="54">
        <f t="shared" si="0"/>
        <v>1</v>
      </c>
      <c r="H7" s="54">
        <f t="shared" si="1"/>
        <v>1</v>
      </c>
    </row>
    <row r="8" spans="1:8" ht="12.75">
      <c r="A8" s="53" t="s">
        <v>61</v>
      </c>
      <c r="B8" s="32">
        <v>5003</v>
      </c>
      <c r="C8" s="7">
        <v>5000</v>
      </c>
      <c r="D8" s="7">
        <v>5000</v>
      </c>
      <c r="E8" s="7">
        <v>5000</v>
      </c>
      <c r="F8" s="54">
        <f t="shared" si="0"/>
        <v>0.9994003597841296</v>
      </c>
      <c r="G8" s="54">
        <f t="shared" si="0"/>
        <v>1</v>
      </c>
      <c r="H8" s="54">
        <f t="shared" si="1"/>
        <v>1</v>
      </c>
    </row>
    <row r="9" spans="1:8" ht="12.75">
      <c r="A9" s="53" t="s">
        <v>62</v>
      </c>
      <c r="B9" s="32">
        <v>12000</v>
      </c>
      <c r="C9" s="7">
        <v>12000</v>
      </c>
      <c r="D9" s="7">
        <v>12000</v>
      </c>
      <c r="E9" s="7">
        <v>12000</v>
      </c>
      <c r="F9" s="54">
        <f t="shared" si="0"/>
        <v>1</v>
      </c>
      <c r="G9" s="54">
        <f t="shared" si="0"/>
        <v>1</v>
      </c>
      <c r="H9" s="54">
        <f t="shared" si="1"/>
        <v>1</v>
      </c>
    </row>
    <row r="10" spans="1:8" ht="12.75">
      <c r="A10" s="53" t="s">
        <v>63</v>
      </c>
      <c r="B10" s="32">
        <v>180000</v>
      </c>
      <c r="C10" s="7">
        <v>180000</v>
      </c>
      <c r="D10" s="7">
        <v>180000</v>
      </c>
      <c r="E10" s="7">
        <v>180000</v>
      </c>
      <c r="F10" s="54">
        <f t="shared" si="0"/>
        <v>1</v>
      </c>
      <c r="G10" s="54">
        <f t="shared" si="0"/>
        <v>1</v>
      </c>
      <c r="H10" s="54">
        <f t="shared" si="1"/>
        <v>1</v>
      </c>
    </row>
    <row r="11" spans="1:8" ht="12.75">
      <c r="A11" s="53" t="s">
        <v>64</v>
      </c>
      <c r="B11" s="32">
        <v>3600</v>
      </c>
      <c r="C11" s="7">
        <v>1000</v>
      </c>
      <c r="D11" s="7">
        <v>1000</v>
      </c>
      <c r="E11" s="7">
        <v>1000</v>
      </c>
      <c r="F11" s="54">
        <f t="shared" si="0"/>
        <v>0.2777777777777778</v>
      </c>
      <c r="G11" s="54">
        <f t="shared" si="0"/>
        <v>1</v>
      </c>
      <c r="H11" s="54">
        <f t="shared" si="1"/>
        <v>1</v>
      </c>
    </row>
    <row r="12" spans="1:8" ht="12.75">
      <c r="A12" s="53" t="s">
        <v>65</v>
      </c>
      <c r="B12" s="32">
        <v>349797</v>
      </c>
      <c r="C12" s="32">
        <f>B12*1.03-290000</f>
        <v>70290.91000000003</v>
      </c>
      <c r="D12" s="32">
        <f>C12*1.03</f>
        <v>72399.63730000003</v>
      </c>
      <c r="E12" s="32">
        <f>D12*1.02</f>
        <v>73847.63004600003</v>
      </c>
      <c r="F12" s="55">
        <f t="shared" si="0"/>
        <v>0.20094772110681347</v>
      </c>
      <c r="G12" s="55">
        <f t="shared" si="0"/>
        <v>1.03</v>
      </c>
      <c r="H12" s="54">
        <f t="shared" si="1"/>
        <v>1.02</v>
      </c>
    </row>
    <row r="13" spans="1:8" ht="12.75">
      <c r="A13" s="53" t="s">
        <v>86</v>
      </c>
      <c r="B13" s="57" t="s">
        <v>68</v>
      </c>
      <c r="C13" s="32">
        <v>190000</v>
      </c>
      <c r="D13" s="32">
        <v>193700</v>
      </c>
      <c r="E13" s="32">
        <v>197674</v>
      </c>
      <c r="F13" s="57" t="s">
        <v>68</v>
      </c>
      <c r="G13" s="55">
        <f>+D13/C13</f>
        <v>1.0194736842105263</v>
      </c>
      <c r="H13" s="54">
        <f t="shared" si="1"/>
        <v>1.0205162622612287</v>
      </c>
    </row>
    <row r="14" spans="1:8" ht="38.25">
      <c r="A14" s="56" t="s">
        <v>66</v>
      </c>
      <c r="B14" s="7">
        <v>3428885</v>
      </c>
      <c r="C14" s="7">
        <v>3564740</v>
      </c>
      <c r="D14" s="7">
        <v>3564740</v>
      </c>
      <c r="E14" s="7">
        <v>3564740</v>
      </c>
      <c r="F14" s="54">
        <f t="shared" si="0"/>
        <v>1.0396207513521158</v>
      </c>
      <c r="G14" s="54">
        <f t="shared" si="0"/>
        <v>1</v>
      </c>
      <c r="H14" s="54">
        <f t="shared" si="1"/>
        <v>1</v>
      </c>
    </row>
    <row r="15" spans="1:8" ht="12.75">
      <c r="A15" s="53" t="s">
        <v>67</v>
      </c>
      <c r="B15" s="7">
        <v>0</v>
      </c>
      <c r="C15" s="7">
        <v>0</v>
      </c>
      <c r="D15" s="7">
        <v>0</v>
      </c>
      <c r="E15" s="7">
        <v>0</v>
      </c>
      <c r="F15" s="57" t="s">
        <v>68</v>
      </c>
      <c r="G15" s="57" t="s">
        <v>68</v>
      </c>
      <c r="H15" s="57" t="s">
        <v>68</v>
      </c>
    </row>
    <row r="16" spans="1:8" ht="25.5" customHeight="1">
      <c r="A16" s="56" t="s">
        <v>69</v>
      </c>
      <c r="B16" s="32">
        <v>1500</v>
      </c>
      <c r="C16" s="7">
        <v>0</v>
      </c>
      <c r="D16" s="7">
        <v>0</v>
      </c>
      <c r="E16" s="7">
        <v>0</v>
      </c>
      <c r="F16" s="57" t="s">
        <v>68</v>
      </c>
      <c r="G16" s="57" t="s">
        <v>68</v>
      </c>
      <c r="H16" s="57" t="s">
        <v>68</v>
      </c>
    </row>
    <row r="17" spans="1:8" ht="12.75">
      <c r="A17" s="53" t="s">
        <v>70</v>
      </c>
      <c r="B17" s="32">
        <v>0</v>
      </c>
      <c r="C17" s="7">
        <v>0</v>
      </c>
      <c r="D17" s="7">
        <v>0</v>
      </c>
      <c r="E17" s="7">
        <v>0</v>
      </c>
      <c r="F17" s="57" t="s">
        <v>68</v>
      </c>
      <c r="G17" s="57" t="s">
        <v>68</v>
      </c>
      <c r="H17" s="57" t="s">
        <v>68</v>
      </c>
    </row>
    <row r="18" spans="1:8" ht="12.75">
      <c r="A18" s="50" t="s">
        <v>34</v>
      </c>
      <c r="B18" s="58">
        <f>SUM(B5:B17)</f>
        <v>6989365</v>
      </c>
      <c r="C18" s="58">
        <f>SUM(C5:C17)</f>
        <v>7176469.91</v>
      </c>
      <c r="D18" s="58">
        <f>SUM(D5:D17)</f>
        <v>7337530.587300001</v>
      </c>
      <c r="E18" s="58">
        <f>SUM(E5:E17)</f>
        <v>7408158.399046</v>
      </c>
      <c r="F18" s="59">
        <f t="shared" si="0"/>
        <v>1.0267699440507114</v>
      </c>
      <c r="G18" s="59">
        <f t="shared" si="0"/>
        <v>1.0224428833841512</v>
      </c>
      <c r="H18" s="59">
        <f t="shared" si="1"/>
        <v>1.0096255560240177</v>
      </c>
    </row>
    <row r="19" spans="2:5" ht="12.75">
      <c r="B19" s="22"/>
      <c r="C19" s="22"/>
      <c r="D19" s="22"/>
      <c r="E19" s="22"/>
    </row>
  </sheetData>
  <printOptions/>
  <pageMargins left="0.75" right="0.75" top="1" bottom="1" header="0.4921259845" footer="0.4921259845"/>
  <pageSetup firstPageNumber="3" useFirstPageNumber="1" horizontalDpi="600" verticalDpi="600" orientation="portrait" paperSize="9" scale="89" r:id="rId3"/>
  <headerFooter alignWithMargins="0">
    <oddFooter>&amp;C&amp;P</oddFooter>
  </headerFooter>
  <legacyDrawing r:id="rId2"/>
  <oleObjects>
    <oleObject progId="Word.Document.8" shapeId="172773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D6" sqref="D6"/>
    </sheetView>
  </sheetViews>
  <sheetFormatPr defaultColWidth="9.00390625" defaultRowHeight="12.75"/>
  <cols>
    <col min="1" max="1" width="29.25390625" style="0" customWidth="1"/>
    <col min="2" max="3" width="11.75390625" style="0" customWidth="1"/>
    <col min="4" max="5" width="11.75390625" style="24" customWidth="1"/>
    <col min="6" max="6" width="11.75390625" style="0" customWidth="1"/>
  </cols>
  <sheetData>
    <row r="1" spans="1:5" ht="20.25">
      <c r="A1" s="1" t="s">
        <v>23</v>
      </c>
      <c r="B1" s="2"/>
      <c r="C1" s="2"/>
      <c r="D1" s="23"/>
      <c r="E1" s="23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2007</v>
      </c>
      <c r="E3" s="5">
        <v>2008</v>
      </c>
      <c r="F3" s="5">
        <v>2009</v>
      </c>
    </row>
    <row r="4" spans="1:6" ht="15.75">
      <c r="A4" s="6" t="s">
        <v>3</v>
      </c>
      <c r="B4" s="32">
        <v>23677</v>
      </c>
      <c r="C4" s="32">
        <v>36040</v>
      </c>
      <c r="D4" s="33">
        <v>43510</v>
      </c>
      <c r="E4" s="33">
        <v>41060</v>
      </c>
      <c r="F4" s="33">
        <v>41060</v>
      </c>
    </row>
    <row r="5" spans="1:4" ht="12.75">
      <c r="A5" s="17"/>
      <c r="B5" s="17"/>
      <c r="C5" s="17"/>
      <c r="D5" s="25"/>
    </row>
    <row r="6" spans="1:4" ht="12.75">
      <c r="A6" s="17"/>
      <c r="B6" s="17"/>
      <c r="C6" s="17"/>
      <c r="D6" s="25"/>
    </row>
    <row r="7" spans="1:4" ht="12.75">
      <c r="A7" s="17"/>
      <c r="B7" s="17"/>
      <c r="C7" s="17"/>
      <c r="D7" s="25"/>
    </row>
    <row r="8" spans="1:4" ht="12.75">
      <c r="A8" s="17"/>
      <c r="B8" s="17"/>
      <c r="C8" s="17"/>
      <c r="D8" s="25"/>
    </row>
    <row r="9" spans="1:4" ht="12.75">
      <c r="A9" s="17"/>
      <c r="B9" s="17"/>
      <c r="C9" s="17"/>
      <c r="D9" s="25"/>
    </row>
    <row r="10" spans="1:4" ht="12.75">
      <c r="A10" s="17"/>
      <c r="B10" s="17"/>
      <c r="C10" s="17"/>
      <c r="D10" s="25"/>
    </row>
    <row r="11" spans="1:4" ht="12.75">
      <c r="A11" s="17"/>
      <c r="B11" s="17"/>
      <c r="C11" s="17"/>
      <c r="D11" s="25"/>
    </row>
    <row r="12" spans="1:4" ht="12.75">
      <c r="A12" s="17"/>
      <c r="B12" s="17"/>
      <c r="C12" s="17"/>
      <c r="D12" s="25"/>
    </row>
    <row r="13" spans="1:4" ht="12.75">
      <c r="A13" s="17"/>
      <c r="B13" s="17"/>
      <c r="C13" s="17"/>
      <c r="D13" s="25"/>
    </row>
    <row r="14" spans="1:4" ht="12.75">
      <c r="A14" s="17"/>
      <c r="B14" s="17"/>
      <c r="C14" s="17"/>
      <c r="D14" s="25"/>
    </row>
    <row r="15" spans="1:4" ht="12.75">
      <c r="A15" s="17"/>
      <c r="B15" s="17"/>
      <c r="C15" s="17"/>
      <c r="D15" s="25"/>
    </row>
    <row r="16" spans="1:4" ht="12.75">
      <c r="A16" s="17"/>
      <c r="B16" s="17"/>
      <c r="C16" s="17"/>
      <c r="D16" s="25"/>
    </row>
    <row r="17" spans="1:4" ht="12.75">
      <c r="A17" s="17"/>
      <c r="B17" s="17"/>
      <c r="C17" s="17"/>
      <c r="D17" s="25"/>
    </row>
    <row r="18" spans="1:4" ht="12.75">
      <c r="A18" s="17"/>
      <c r="B18" s="17"/>
      <c r="C18" s="17"/>
      <c r="D18" s="25"/>
    </row>
    <row r="19" spans="1:4" ht="12.75">
      <c r="A19" s="17"/>
      <c r="B19" s="17"/>
      <c r="C19" s="17"/>
      <c r="D19" s="25"/>
    </row>
    <row r="20" spans="1:4" ht="12.75">
      <c r="A20" s="17"/>
      <c r="B20" s="17"/>
      <c r="C20" s="17"/>
      <c r="D20" s="25"/>
    </row>
    <row r="21" spans="1:4" ht="12.75">
      <c r="A21" s="17"/>
      <c r="B21" s="17"/>
      <c r="C21" s="17"/>
      <c r="D21" s="25"/>
    </row>
    <row r="22" spans="1:4" ht="12.75">
      <c r="A22" s="17"/>
      <c r="B22" s="17"/>
      <c r="C22" s="17"/>
      <c r="D22" s="25"/>
    </row>
    <row r="23" spans="1:4" ht="12.75">
      <c r="A23" s="17"/>
      <c r="B23" s="17"/>
      <c r="C23" s="17"/>
      <c r="D23" s="25"/>
    </row>
    <row r="24" spans="1:4" ht="12.75">
      <c r="A24" s="17"/>
      <c r="B24" s="17"/>
      <c r="C24" s="17"/>
      <c r="D24" s="25"/>
    </row>
    <row r="25" spans="1:4" ht="12.75">
      <c r="A25" s="17"/>
      <c r="B25" s="17"/>
      <c r="C25" s="17"/>
      <c r="D25" s="25"/>
    </row>
    <row r="26" spans="1:4" ht="12.75">
      <c r="A26" s="17"/>
      <c r="B26" s="17"/>
      <c r="C26" s="17"/>
      <c r="D26" s="25"/>
    </row>
    <row r="27" spans="1:4" ht="12.75">
      <c r="A27" s="17"/>
      <c r="B27" s="17"/>
      <c r="C27" s="17"/>
      <c r="D27" s="25"/>
    </row>
    <row r="28" spans="1:4" ht="12.75">
      <c r="A28" s="17"/>
      <c r="B28" s="17"/>
      <c r="C28" s="17"/>
      <c r="D28" s="25"/>
    </row>
    <row r="29" spans="2:6" ht="22.5">
      <c r="B29" s="4" t="s">
        <v>1</v>
      </c>
      <c r="C29" s="4" t="s">
        <v>2</v>
      </c>
      <c r="D29" s="5">
        <v>2007</v>
      </c>
      <c r="E29" s="5">
        <v>2008</v>
      </c>
      <c r="F29" s="5">
        <v>2009</v>
      </c>
    </row>
    <row r="30" spans="1:6" ht="15.75">
      <c r="A30" s="6" t="s">
        <v>4</v>
      </c>
      <c r="B30" s="7">
        <v>59936</v>
      </c>
      <c r="C30" s="7">
        <v>59800</v>
      </c>
      <c r="D30" s="8">
        <v>77700</v>
      </c>
      <c r="E30" s="8">
        <v>73700</v>
      </c>
      <c r="F30" s="33">
        <v>71700</v>
      </c>
    </row>
    <row r="31" spans="1:4" ht="12.75">
      <c r="A31" s="17"/>
      <c r="B31" s="17"/>
      <c r="C31" s="17"/>
      <c r="D31" s="25"/>
    </row>
    <row r="32" spans="1:4" ht="12.75">
      <c r="A32" s="17"/>
      <c r="B32" s="17"/>
      <c r="C32" s="17"/>
      <c r="D32" s="25"/>
    </row>
    <row r="33" spans="1:4" ht="12.75" hidden="1">
      <c r="A33" s="17"/>
      <c r="B33" s="17"/>
      <c r="C33" s="17"/>
      <c r="D33" s="25"/>
    </row>
    <row r="34" spans="1:4" ht="12.75" hidden="1">
      <c r="A34" s="17"/>
      <c r="B34" s="17"/>
      <c r="C34" s="17"/>
      <c r="D34" s="25"/>
    </row>
    <row r="35" spans="1:4" ht="12.75" hidden="1">
      <c r="A35" s="17"/>
      <c r="B35" s="17"/>
      <c r="C35" s="17"/>
      <c r="D35" s="25"/>
    </row>
    <row r="36" spans="1:4" ht="12.75" hidden="1">
      <c r="A36" s="17"/>
      <c r="B36" s="17"/>
      <c r="C36" s="17"/>
      <c r="D36" s="25"/>
    </row>
    <row r="37" spans="1:4" ht="12.75" hidden="1">
      <c r="A37" s="17"/>
      <c r="B37" s="17"/>
      <c r="C37" s="17"/>
      <c r="D37" s="25"/>
    </row>
    <row r="38" spans="1:4" ht="12.75" hidden="1">
      <c r="A38" s="17"/>
      <c r="B38" s="17"/>
      <c r="C38" s="17"/>
      <c r="D38" s="25"/>
    </row>
    <row r="39" spans="1:4" ht="12.75" hidden="1">
      <c r="A39" s="17"/>
      <c r="B39" s="17"/>
      <c r="C39" s="17"/>
      <c r="D39" s="25"/>
    </row>
    <row r="40" spans="1:4" ht="12.75" hidden="1">
      <c r="A40" s="17"/>
      <c r="B40" s="17"/>
      <c r="C40" s="17"/>
      <c r="D40" s="25"/>
    </row>
    <row r="41" spans="1:4" ht="12.75">
      <c r="A41" s="17"/>
      <c r="B41" s="17"/>
      <c r="C41" s="17"/>
      <c r="D41" s="25"/>
    </row>
    <row r="42" spans="1:4" ht="12.75">
      <c r="A42" s="17"/>
      <c r="B42" s="17"/>
      <c r="C42" s="17"/>
      <c r="D42" s="25"/>
    </row>
    <row r="43" spans="1:4" ht="12.75">
      <c r="A43" s="17"/>
      <c r="B43" s="17"/>
      <c r="C43" s="17"/>
      <c r="D43" s="25"/>
    </row>
    <row r="44" spans="1:4" ht="12.75">
      <c r="A44" s="17"/>
      <c r="B44" s="17"/>
      <c r="C44" s="17"/>
      <c r="D44" s="25"/>
    </row>
    <row r="45" spans="1:4" ht="12.75">
      <c r="A45" s="17"/>
      <c r="B45" s="17"/>
      <c r="C45" s="17"/>
      <c r="D45" s="25"/>
    </row>
    <row r="46" spans="1:4" ht="12.75">
      <c r="A46" s="17"/>
      <c r="B46" s="17"/>
      <c r="C46" s="17"/>
      <c r="D46" s="25"/>
    </row>
    <row r="47" spans="1:4" ht="12.75">
      <c r="A47" s="17"/>
      <c r="B47" s="17"/>
      <c r="C47" s="17"/>
      <c r="D47" s="25"/>
    </row>
    <row r="48" spans="1:4" ht="12.75">
      <c r="A48" s="17"/>
      <c r="B48" s="17"/>
      <c r="C48" s="17"/>
      <c r="D48" s="25"/>
    </row>
    <row r="49" spans="1:4" ht="12.75">
      <c r="A49" s="17"/>
      <c r="B49" s="17"/>
      <c r="C49" s="17"/>
      <c r="D49" s="25"/>
    </row>
    <row r="50" spans="1:4" ht="12.75">
      <c r="A50" s="17"/>
      <c r="B50" s="17"/>
      <c r="C50" s="17"/>
      <c r="D50" s="25"/>
    </row>
    <row r="51" spans="1:4" ht="12.75">
      <c r="A51" s="17"/>
      <c r="B51" s="17"/>
      <c r="C51" s="17"/>
      <c r="D51" s="25"/>
    </row>
    <row r="52" spans="1:4" ht="12.75">
      <c r="A52" s="17"/>
      <c r="B52" s="17"/>
      <c r="C52" s="17"/>
      <c r="D52" s="25"/>
    </row>
    <row r="53" spans="1:4" ht="12.75">
      <c r="A53" s="17"/>
      <c r="B53" s="17"/>
      <c r="C53" s="17"/>
      <c r="D53" s="25"/>
    </row>
    <row r="54" spans="1:4" ht="12.75">
      <c r="A54" s="17"/>
      <c r="B54" s="17"/>
      <c r="C54" s="17"/>
      <c r="D54" s="25"/>
    </row>
    <row r="55" spans="1:4" ht="12.75">
      <c r="A55" s="17"/>
      <c r="B55" s="17"/>
      <c r="C55" s="17"/>
      <c r="D55" s="25"/>
    </row>
    <row r="56" spans="1:4" ht="12.75">
      <c r="A56" s="17"/>
      <c r="B56" s="17"/>
      <c r="C56" s="17"/>
      <c r="D56" s="25"/>
    </row>
    <row r="57" spans="1:4" ht="12.75">
      <c r="A57" s="17"/>
      <c r="B57" s="17"/>
      <c r="C57" s="17"/>
      <c r="D57" s="25"/>
    </row>
    <row r="58" spans="2:6" ht="22.5">
      <c r="B58" s="4" t="s">
        <v>1</v>
      </c>
      <c r="C58" s="4" t="s">
        <v>2</v>
      </c>
      <c r="D58" s="5">
        <v>2007</v>
      </c>
      <c r="E58" s="5">
        <v>2008</v>
      </c>
      <c r="F58" s="5">
        <v>2009</v>
      </c>
    </row>
    <row r="59" spans="1:7" ht="15.75">
      <c r="A59" s="18" t="s">
        <v>5</v>
      </c>
      <c r="B59" s="19">
        <f>B4+B30</f>
        <v>83613</v>
      </c>
      <c r="C59" s="19">
        <f>C4+C30</f>
        <v>95840</v>
      </c>
      <c r="D59" s="20">
        <f>+D30+D4</f>
        <v>121210</v>
      </c>
      <c r="E59" s="20">
        <f>+E30+E4</f>
        <v>114760</v>
      </c>
      <c r="F59" s="20">
        <f>+F30+F4</f>
        <v>112760</v>
      </c>
      <c r="G59" s="22"/>
    </row>
    <row r="60" spans="1:5" ht="12.75">
      <c r="A60" s="17"/>
      <c r="D60" s="34"/>
      <c r="E60" s="34"/>
    </row>
    <row r="61" ht="12.75">
      <c r="A61" s="17"/>
    </row>
    <row r="63" ht="12.75">
      <c r="A63" s="35"/>
    </row>
  </sheetData>
  <printOptions/>
  <pageMargins left="0.75" right="0.75" top="1" bottom="1" header="0.4921259845" footer="0.4921259845"/>
  <pageSetup firstPageNumber="4" useFirstPageNumber="1" horizontalDpi="600" verticalDpi="600" orientation="portrait" paperSize="9" scale="97" r:id="rId4"/>
  <headerFooter alignWithMargins="0">
    <oddFooter>&amp;C&amp;P</oddFooter>
  </headerFooter>
  <legacyDrawing r:id="rId3"/>
  <oleObjects>
    <oleObject progId="Word.Document.8" shapeId="1144499" r:id="rId1"/>
    <oleObject progId="Word.Document.8" shapeId="1144500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F93"/>
  <sheetViews>
    <sheetView workbookViewId="0" topLeftCell="A64">
      <selection activeCell="F1" sqref="F1"/>
    </sheetView>
  </sheetViews>
  <sheetFormatPr defaultColWidth="9.00390625" defaultRowHeight="12.75"/>
  <cols>
    <col min="1" max="1" width="29.25390625" style="0" customWidth="1"/>
    <col min="2" max="3" width="11.75390625" style="0" customWidth="1"/>
    <col min="4" max="5" width="11.75390625" style="24" customWidth="1"/>
    <col min="6" max="6" width="11.75390625" style="0" customWidth="1"/>
  </cols>
  <sheetData>
    <row r="1" spans="1:5" ht="20.25">
      <c r="A1" s="1" t="s">
        <v>8</v>
      </c>
      <c r="B1" s="2"/>
      <c r="C1" s="2"/>
      <c r="D1" s="23"/>
      <c r="E1" s="23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2007</v>
      </c>
      <c r="E3" s="5">
        <v>2008</v>
      </c>
      <c r="F3" s="5">
        <v>2009</v>
      </c>
    </row>
    <row r="4" spans="1:6" ht="15.75">
      <c r="A4" s="6" t="s">
        <v>3</v>
      </c>
      <c r="B4" s="7">
        <v>3919402</v>
      </c>
      <c r="C4" s="7">
        <v>3755530</v>
      </c>
      <c r="D4" s="8">
        <v>3912800</v>
      </c>
      <c r="E4" s="8">
        <v>3924600</v>
      </c>
      <c r="F4" s="33">
        <v>3938200</v>
      </c>
    </row>
    <row r="5" spans="1:5" ht="12.75" customHeight="1">
      <c r="A5" s="9"/>
      <c r="B5" s="10"/>
      <c r="C5" s="10"/>
      <c r="D5" s="11"/>
      <c r="E5" s="11"/>
    </row>
    <row r="6" spans="1:5" ht="12.75" customHeight="1">
      <c r="A6" s="9"/>
      <c r="B6" s="10"/>
      <c r="C6" s="10"/>
      <c r="D6" s="11"/>
      <c r="E6" s="11"/>
    </row>
    <row r="7" spans="1:5" ht="12.75" customHeight="1">
      <c r="A7" s="9"/>
      <c r="B7" s="10"/>
      <c r="C7" s="10"/>
      <c r="D7" s="11"/>
      <c r="E7" s="11"/>
    </row>
    <row r="8" spans="1:5" ht="12.75" customHeight="1">
      <c r="A8" s="9"/>
      <c r="B8" s="10"/>
      <c r="C8" s="10"/>
      <c r="D8" s="11"/>
      <c r="E8" s="11"/>
    </row>
    <row r="9" spans="1:5" ht="12.75" customHeight="1">
      <c r="A9" s="9"/>
      <c r="B9" s="10"/>
      <c r="C9" s="10"/>
      <c r="D9" s="11"/>
      <c r="E9" s="11"/>
    </row>
    <row r="10" spans="1:5" ht="12.75" customHeight="1">
      <c r="A10" s="9"/>
      <c r="B10" s="10"/>
      <c r="C10" s="10"/>
      <c r="D10" s="11"/>
      <c r="E10" s="11"/>
    </row>
    <row r="11" spans="1:5" ht="12.75" customHeight="1">
      <c r="A11" s="9"/>
      <c r="B11" s="10"/>
      <c r="C11" s="10"/>
      <c r="D11" s="11"/>
      <c r="E11" s="11"/>
    </row>
    <row r="12" spans="1:5" ht="12.75" customHeight="1">
      <c r="A12" s="9"/>
      <c r="B12" s="10"/>
      <c r="C12" s="10"/>
      <c r="D12" s="11"/>
      <c r="E12" s="11"/>
    </row>
    <row r="13" spans="1:5" ht="12.75" customHeight="1">
      <c r="A13" s="9"/>
      <c r="B13" s="10"/>
      <c r="C13" s="10"/>
      <c r="D13" s="11"/>
      <c r="E13" s="11"/>
    </row>
    <row r="14" spans="1:5" ht="12.75" customHeight="1">
      <c r="A14" s="9"/>
      <c r="B14" s="10"/>
      <c r="C14" s="10"/>
      <c r="D14" s="11"/>
      <c r="E14" s="11"/>
    </row>
    <row r="15" spans="1:5" ht="12.75" customHeight="1">
      <c r="A15" s="9"/>
      <c r="B15" s="10"/>
      <c r="C15" s="10"/>
      <c r="D15" s="11"/>
      <c r="E15" s="11"/>
    </row>
    <row r="16" spans="1:5" ht="12.75" customHeight="1">
      <c r="A16" s="9"/>
      <c r="B16" s="10"/>
      <c r="C16" s="10"/>
      <c r="D16" s="11"/>
      <c r="E16" s="11"/>
    </row>
    <row r="17" spans="1:5" ht="12.75" customHeight="1">
      <c r="A17" s="9"/>
      <c r="B17" s="10"/>
      <c r="C17" s="10"/>
      <c r="D17" s="11"/>
      <c r="E17" s="11"/>
    </row>
    <row r="18" spans="1:5" ht="12.75" customHeight="1">
      <c r="A18" s="9"/>
      <c r="B18" s="10"/>
      <c r="C18" s="10"/>
      <c r="D18" s="11"/>
      <c r="E18" s="11"/>
    </row>
    <row r="19" spans="1:5" ht="12.75" customHeight="1">
      <c r="A19" s="9"/>
      <c r="B19" s="10"/>
      <c r="C19" s="10"/>
      <c r="D19" s="11"/>
      <c r="E19" s="11"/>
    </row>
    <row r="20" spans="1:5" ht="12.75" customHeight="1">
      <c r="A20" s="9"/>
      <c r="B20" s="10"/>
      <c r="C20" s="10"/>
      <c r="D20" s="11"/>
      <c r="E20" s="11"/>
    </row>
    <row r="21" spans="1:5" ht="12.75" customHeight="1">
      <c r="A21" s="9"/>
      <c r="B21" s="10"/>
      <c r="C21" s="10"/>
      <c r="D21" s="11"/>
      <c r="E21" s="11"/>
    </row>
    <row r="22" spans="1:5" ht="12.75" customHeight="1">
      <c r="A22" s="9"/>
      <c r="B22" s="10"/>
      <c r="C22" s="10"/>
      <c r="D22" s="11"/>
      <c r="E22" s="11"/>
    </row>
    <row r="23" spans="1:5" ht="12.75" customHeight="1">
      <c r="A23" s="9"/>
      <c r="B23" s="10"/>
      <c r="C23" s="10"/>
      <c r="D23" s="11"/>
      <c r="E23" s="11"/>
    </row>
    <row r="24" spans="1:5" ht="12.75" customHeight="1">
      <c r="A24" s="9"/>
      <c r="B24" s="10"/>
      <c r="C24" s="10"/>
      <c r="D24" s="11"/>
      <c r="E24" s="11"/>
    </row>
    <row r="25" spans="1:5" ht="12.75" customHeight="1">
      <c r="A25" s="9"/>
      <c r="B25" s="10"/>
      <c r="C25" s="10"/>
      <c r="D25" s="11"/>
      <c r="E25" s="11"/>
    </row>
    <row r="26" spans="1:5" ht="12.75" customHeight="1">
      <c r="A26" s="9"/>
      <c r="B26" s="10"/>
      <c r="C26" s="10"/>
      <c r="D26" s="11"/>
      <c r="E26" s="11"/>
    </row>
    <row r="27" spans="1:5" ht="12.75" customHeight="1">
      <c r="A27" s="9"/>
      <c r="B27" s="10"/>
      <c r="C27" s="10"/>
      <c r="D27" s="11"/>
      <c r="E27" s="11"/>
    </row>
    <row r="28" spans="1:5" ht="12.75" customHeight="1">
      <c r="A28" s="9"/>
      <c r="B28" s="10"/>
      <c r="C28" s="10"/>
      <c r="D28" s="11"/>
      <c r="E28" s="11"/>
    </row>
    <row r="29" spans="1:5" ht="12.75" customHeight="1">
      <c r="A29" s="9"/>
      <c r="B29" s="10"/>
      <c r="C29" s="10"/>
      <c r="D29" s="11"/>
      <c r="E29" s="11"/>
    </row>
    <row r="30" spans="1:5" ht="12.75" customHeight="1">
      <c r="A30" s="9"/>
      <c r="B30" s="10"/>
      <c r="C30" s="10"/>
      <c r="D30" s="11"/>
      <c r="E30" s="11"/>
    </row>
    <row r="31" spans="1:5" ht="12.75" customHeight="1">
      <c r="A31" s="9"/>
      <c r="B31" s="10"/>
      <c r="C31" s="10"/>
      <c r="D31" s="11"/>
      <c r="E31" s="11"/>
    </row>
    <row r="32" spans="1:5" ht="12.75" customHeight="1">
      <c r="A32" s="9"/>
      <c r="B32" s="10"/>
      <c r="C32" s="10"/>
      <c r="D32" s="11"/>
      <c r="E32" s="11"/>
    </row>
    <row r="33" spans="1:5" ht="12.75" customHeight="1">
      <c r="A33" s="9"/>
      <c r="B33" s="10"/>
      <c r="C33" s="10"/>
      <c r="D33" s="11"/>
      <c r="E33" s="11"/>
    </row>
    <row r="34" spans="1:5" ht="12.75" customHeight="1">
      <c r="A34" s="9"/>
      <c r="B34" s="10"/>
      <c r="C34" s="10"/>
      <c r="D34" s="11"/>
      <c r="E34" s="11"/>
    </row>
    <row r="35" spans="1:5" ht="12.75" customHeight="1">
      <c r="A35" s="9"/>
      <c r="B35" s="10"/>
      <c r="C35" s="10"/>
      <c r="D35" s="11"/>
      <c r="E35" s="11"/>
    </row>
    <row r="36" spans="1:5" ht="12.75" customHeight="1">
      <c r="A36" s="9"/>
      <c r="B36" s="10"/>
      <c r="C36" s="10"/>
      <c r="D36" s="11"/>
      <c r="E36" s="11"/>
    </row>
    <row r="37" spans="1:5" ht="12.75" customHeight="1">
      <c r="A37" s="9"/>
      <c r="B37" s="10"/>
      <c r="C37" s="10"/>
      <c r="D37" s="11"/>
      <c r="E37" s="11"/>
    </row>
    <row r="38" spans="1:5" ht="12.75" customHeight="1">
      <c r="A38" s="9"/>
      <c r="B38" s="10"/>
      <c r="C38" s="10"/>
      <c r="D38" s="11"/>
      <c r="E38" s="11"/>
    </row>
    <row r="39" spans="1:5" ht="12.75" customHeight="1">
      <c r="A39" s="9"/>
      <c r="B39" s="10"/>
      <c r="C39" s="10"/>
      <c r="D39" s="11"/>
      <c r="E39" s="11"/>
    </row>
    <row r="40" spans="1:5" ht="12.75" customHeight="1">
      <c r="A40" s="9"/>
      <c r="B40" s="10"/>
      <c r="C40" s="10"/>
      <c r="D40" s="11"/>
      <c r="E40" s="11"/>
    </row>
    <row r="41" spans="1:5" ht="12.75" customHeight="1">
      <c r="A41" s="9"/>
      <c r="B41" s="10"/>
      <c r="C41" s="10"/>
      <c r="D41" s="11"/>
      <c r="E41" s="11"/>
    </row>
    <row r="42" spans="1:4" ht="12.75">
      <c r="A42" s="17"/>
      <c r="B42" s="17"/>
      <c r="C42" s="17"/>
      <c r="D42" s="25"/>
    </row>
    <row r="43" spans="2:6" ht="22.5">
      <c r="B43" s="4" t="s">
        <v>1</v>
      </c>
      <c r="C43" s="4" t="s">
        <v>2</v>
      </c>
      <c r="D43" s="5">
        <v>2007</v>
      </c>
      <c r="E43" s="5">
        <v>2008</v>
      </c>
      <c r="F43" s="5">
        <v>2009</v>
      </c>
    </row>
    <row r="44" spans="1:6" ht="15.75">
      <c r="A44" s="6" t="s">
        <v>4</v>
      </c>
      <c r="B44" s="7">
        <v>14599</v>
      </c>
      <c r="C44" s="7">
        <v>9500</v>
      </c>
      <c r="D44" s="8">
        <v>26000</v>
      </c>
      <c r="E44" s="8">
        <v>10000</v>
      </c>
      <c r="F44" s="33">
        <v>10000</v>
      </c>
    </row>
    <row r="45" spans="1:4" ht="12.75">
      <c r="A45" s="17"/>
      <c r="B45" s="17"/>
      <c r="C45" s="17"/>
      <c r="D45" s="25"/>
    </row>
    <row r="46" spans="1:4" ht="12.75">
      <c r="A46" s="17"/>
      <c r="B46" s="17"/>
      <c r="C46" s="17"/>
      <c r="D46" s="25"/>
    </row>
    <row r="47" spans="1:4" ht="12.75">
      <c r="A47" s="17"/>
      <c r="B47" s="17"/>
      <c r="C47" s="17"/>
      <c r="D47" s="25"/>
    </row>
    <row r="48" spans="1:4" ht="12.75">
      <c r="A48" s="17"/>
      <c r="B48" s="17"/>
      <c r="C48" s="17"/>
      <c r="D48" s="25"/>
    </row>
    <row r="49" spans="1:4" ht="12.75">
      <c r="A49" s="17"/>
      <c r="B49" s="17"/>
      <c r="C49" s="17"/>
      <c r="D49" s="25"/>
    </row>
    <row r="50" spans="1:4" ht="12.75">
      <c r="A50" s="17"/>
      <c r="B50" s="17"/>
      <c r="C50" s="17"/>
      <c r="D50" s="25"/>
    </row>
    <row r="51" spans="1:4" ht="12.75">
      <c r="A51" s="17"/>
      <c r="B51" s="17"/>
      <c r="C51" s="17"/>
      <c r="D51" s="25"/>
    </row>
    <row r="52" spans="1:4" ht="12.75">
      <c r="A52" s="17"/>
      <c r="B52" s="17"/>
      <c r="C52" s="17"/>
      <c r="D52" s="25"/>
    </row>
    <row r="53" spans="1:4" ht="12.75">
      <c r="A53" s="17"/>
      <c r="B53" s="17"/>
      <c r="C53" s="17"/>
      <c r="D53" s="25"/>
    </row>
    <row r="54" spans="1:4" ht="12.75">
      <c r="A54" s="17"/>
      <c r="B54" s="17"/>
      <c r="C54" s="17"/>
      <c r="D54" s="25"/>
    </row>
    <row r="55" spans="1:4" ht="12.75">
      <c r="A55" s="17"/>
      <c r="B55" s="17"/>
      <c r="C55" s="17"/>
      <c r="D55" s="25"/>
    </row>
    <row r="56" spans="1:4" ht="12.75">
      <c r="A56" s="17"/>
      <c r="B56" s="17"/>
      <c r="C56" s="17"/>
      <c r="D56" s="25"/>
    </row>
    <row r="57" spans="1:4" ht="12.75">
      <c r="A57" s="17"/>
      <c r="B57" s="17"/>
      <c r="C57" s="17"/>
      <c r="D57" s="25"/>
    </row>
    <row r="58" spans="1:4" ht="12.75">
      <c r="A58" s="17"/>
      <c r="B58" s="17"/>
      <c r="C58" s="17"/>
      <c r="D58" s="25"/>
    </row>
    <row r="59" spans="1:4" ht="12.75">
      <c r="A59" s="17"/>
      <c r="B59" s="17"/>
      <c r="C59" s="17"/>
      <c r="D59" s="25"/>
    </row>
    <row r="60" spans="1:4" ht="12.75">
      <c r="A60" s="17"/>
      <c r="B60" s="17"/>
      <c r="C60" s="17"/>
      <c r="D60" s="25"/>
    </row>
    <row r="61" spans="1:4" ht="12.75">
      <c r="A61" s="17"/>
      <c r="B61" s="17"/>
      <c r="C61" s="17"/>
      <c r="D61" s="25"/>
    </row>
    <row r="62" spans="2:6" ht="22.5">
      <c r="B62" s="4" t="s">
        <v>1</v>
      </c>
      <c r="C62" s="4" t="s">
        <v>2</v>
      </c>
      <c r="D62" s="5">
        <v>2007</v>
      </c>
      <c r="E62" s="5">
        <v>2008</v>
      </c>
      <c r="F62" s="5">
        <v>2009</v>
      </c>
    </row>
    <row r="63" spans="1:6" ht="15.75">
      <c r="A63" s="6" t="s">
        <v>9</v>
      </c>
      <c r="B63" s="7">
        <v>8998</v>
      </c>
      <c r="C63" s="7">
        <v>9000</v>
      </c>
      <c r="D63" s="8">
        <v>9000</v>
      </c>
      <c r="E63" s="8">
        <v>9000</v>
      </c>
      <c r="F63" s="33">
        <v>9000</v>
      </c>
    </row>
    <row r="64" spans="1:4" ht="12.75">
      <c r="A64" s="17"/>
      <c r="B64" s="17"/>
      <c r="C64" s="17"/>
      <c r="D64" s="25"/>
    </row>
    <row r="65" spans="1:4" ht="12.75">
      <c r="A65" s="17"/>
      <c r="B65" s="17"/>
      <c r="C65" s="17"/>
      <c r="D65" s="25"/>
    </row>
    <row r="66" spans="1:4" ht="12.75">
      <c r="A66" s="17"/>
      <c r="B66" s="17"/>
      <c r="C66" s="17"/>
      <c r="D66" s="25"/>
    </row>
    <row r="67" spans="1:4" ht="12.75">
      <c r="A67" s="17"/>
      <c r="B67" s="17"/>
      <c r="C67" s="17"/>
      <c r="D67" s="25"/>
    </row>
    <row r="68" spans="1:4" ht="12.75">
      <c r="A68" s="17"/>
      <c r="B68" s="17"/>
      <c r="C68" s="17"/>
      <c r="D68" s="25"/>
    </row>
    <row r="69" spans="1:4" ht="12.75">
      <c r="A69" s="17"/>
      <c r="B69" s="17"/>
      <c r="C69" s="17"/>
      <c r="D69" s="25"/>
    </row>
    <row r="70" spans="1:4" ht="12.75">
      <c r="A70" s="17"/>
      <c r="B70" s="17"/>
      <c r="C70" s="17"/>
      <c r="D70" s="25"/>
    </row>
    <row r="71" spans="1:4" ht="12.75">
      <c r="A71" s="17"/>
      <c r="B71" s="17"/>
      <c r="C71" s="17"/>
      <c r="D71" s="25"/>
    </row>
    <row r="72" spans="1:4" ht="12.75">
      <c r="A72" s="17"/>
      <c r="B72" s="17"/>
      <c r="C72" s="17"/>
      <c r="D72" s="25"/>
    </row>
    <row r="73" spans="1:4" ht="12.75">
      <c r="A73" s="17"/>
      <c r="B73" s="17"/>
      <c r="C73" s="17"/>
      <c r="D73" s="25"/>
    </row>
    <row r="74" spans="1:4" ht="12.75">
      <c r="A74" s="17"/>
      <c r="B74" s="17"/>
      <c r="C74" s="17"/>
      <c r="D74" s="25"/>
    </row>
    <row r="75" spans="1:4" ht="12.75">
      <c r="A75" s="17"/>
      <c r="B75" s="17"/>
      <c r="C75" s="17"/>
      <c r="D75" s="25"/>
    </row>
    <row r="76" spans="1:4" ht="12.75">
      <c r="A76" s="17"/>
      <c r="B76" s="17"/>
      <c r="C76" s="17"/>
      <c r="D76" s="25"/>
    </row>
    <row r="77" spans="1:4" ht="12.75">
      <c r="A77" s="17"/>
      <c r="B77" s="17"/>
      <c r="C77" s="17"/>
      <c r="D77" s="25"/>
    </row>
    <row r="78" spans="1:4" ht="12.75">
      <c r="A78" s="17"/>
      <c r="B78" s="17"/>
      <c r="C78" s="17"/>
      <c r="D78" s="25"/>
    </row>
    <row r="79" spans="2:6" ht="22.5">
      <c r="B79" s="4" t="s">
        <v>1</v>
      </c>
      <c r="C79" s="4" t="s">
        <v>2</v>
      </c>
      <c r="D79" s="5">
        <v>2007</v>
      </c>
      <c r="E79" s="5">
        <v>2008</v>
      </c>
      <c r="F79" s="5">
        <v>2009</v>
      </c>
    </row>
    <row r="80" spans="1:6" ht="15.75">
      <c r="A80" s="18" t="s">
        <v>5</v>
      </c>
      <c r="B80" s="19">
        <f>B4+B44+B63</f>
        <v>3942999</v>
      </c>
      <c r="C80" s="19">
        <f>C4+C44+C63</f>
        <v>3774030</v>
      </c>
      <c r="D80" s="20">
        <f>D4+D44+D63</f>
        <v>3947800</v>
      </c>
      <c r="E80" s="20">
        <f>E4+E44+E63</f>
        <v>3943600</v>
      </c>
      <c r="F80" s="20">
        <f>F4+F44+F63</f>
        <v>3957200</v>
      </c>
    </row>
    <row r="87" spans="1:4" ht="12.75">
      <c r="A87" s="17"/>
      <c r="B87" s="17"/>
      <c r="C87" s="17"/>
      <c r="D87" s="25"/>
    </row>
    <row r="88" spans="1:4" ht="12.75">
      <c r="A88" s="17"/>
      <c r="B88" s="17"/>
      <c r="C88" s="17"/>
      <c r="D88" s="25"/>
    </row>
    <row r="89" spans="1:4" ht="12.75">
      <c r="A89" s="17"/>
      <c r="B89" s="17"/>
      <c r="C89" s="17"/>
      <c r="D89" s="25"/>
    </row>
    <row r="90" spans="1:4" ht="12.75">
      <c r="A90" s="17"/>
      <c r="B90" s="17"/>
      <c r="C90" s="17"/>
      <c r="D90" s="25"/>
    </row>
    <row r="91" spans="1:4" ht="12.75">
      <c r="A91" s="17"/>
      <c r="B91" s="17"/>
      <c r="C91" s="17"/>
      <c r="D91" s="25"/>
    </row>
    <row r="92" spans="1:4" ht="12.75">
      <c r="A92" s="17"/>
      <c r="B92" s="17"/>
      <c r="C92" s="17"/>
      <c r="D92" s="25"/>
    </row>
    <row r="93" spans="1:4" ht="12.75">
      <c r="A93" s="17"/>
      <c r="B93" s="17"/>
      <c r="C93" s="17"/>
      <c r="D93" s="25"/>
    </row>
  </sheetData>
  <printOptions/>
  <pageMargins left="0.75" right="0.75" top="1" bottom="1" header="0.4921259845" footer="0.4921259845"/>
  <pageSetup firstPageNumber="5" useFirstPageNumber="1" horizontalDpi="600" verticalDpi="600" orientation="portrait" paperSize="9" scale="97" r:id="rId5"/>
  <headerFooter alignWithMargins="0">
    <oddFooter>&amp;C&amp;P</oddFooter>
  </headerFooter>
  <rowBreaks count="1" manualBreakCount="1">
    <brk id="42" max="255" man="1"/>
  </rowBreaks>
  <legacyDrawing r:id="rId4"/>
  <oleObjects>
    <oleObject progId="Word.Document.8" shapeId="1054467" r:id="rId1"/>
    <oleObject progId="Word.Document.8" shapeId="1054468" r:id="rId2"/>
    <oleObject progId="Word.Document.8" shapeId="1054469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40">
      <selection activeCell="E1" sqref="E1"/>
    </sheetView>
  </sheetViews>
  <sheetFormatPr defaultColWidth="9.00390625" defaultRowHeight="12.75"/>
  <cols>
    <col min="1" max="1" width="29.25390625" style="0" customWidth="1"/>
    <col min="2" max="3" width="11.75390625" style="0" customWidth="1"/>
    <col min="4" max="5" width="11.75390625" style="24" customWidth="1"/>
    <col min="6" max="6" width="11.75390625" style="0" customWidth="1"/>
  </cols>
  <sheetData>
    <row r="1" spans="1:5" ht="20.25">
      <c r="A1" s="1" t="s">
        <v>19</v>
      </c>
      <c r="B1" s="23"/>
      <c r="C1" s="23"/>
      <c r="D1" s="23"/>
      <c r="E1" s="23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2007</v>
      </c>
      <c r="E3" s="5">
        <v>2008</v>
      </c>
      <c r="F3" s="5">
        <v>2009</v>
      </c>
    </row>
    <row r="4" spans="1:6" ht="15.75">
      <c r="A4" s="6" t="s">
        <v>3</v>
      </c>
      <c r="B4" s="7">
        <v>130827</v>
      </c>
      <c r="C4" s="7">
        <v>120510</v>
      </c>
      <c r="D4" s="8">
        <v>126780</v>
      </c>
      <c r="E4" s="8">
        <v>127840</v>
      </c>
      <c r="F4" s="33">
        <v>129000</v>
      </c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4" spans="2:6" ht="26.25" customHeight="1">
      <c r="B24" s="4" t="s">
        <v>1</v>
      </c>
      <c r="C24" s="4" t="s">
        <v>2</v>
      </c>
      <c r="D24" s="5">
        <v>2007</v>
      </c>
      <c r="E24" s="5">
        <v>2008</v>
      </c>
      <c r="F24" s="5">
        <v>2009</v>
      </c>
    </row>
    <row r="25" spans="1:6" ht="15.75" customHeight="1">
      <c r="A25" s="6" t="s">
        <v>4</v>
      </c>
      <c r="B25" s="7">
        <v>3085</v>
      </c>
      <c r="C25" s="7">
        <v>300</v>
      </c>
      <c r="D25" s="8">
        <v>1700</v>
      </c>
      <c r="E25" s="8">
        <v>1750</v>
      </c>
      <c r="F25" s="33">
        <v>1000</v>
      </c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8" spans="1:5" ht="12.75" customHeight="1" hidden="1">
      <c r="A38" s="9"/>
      <c r="B38" s="10"/>
      <c r="C38" s="10"/>
      <c r="D38" s="11"/>
      <c r="E38" s="11"/>
    </row>
    <row r="39" spans="2:6" ht="26.25" customHeight="1">
      <c r="B39" s="4" t="s">
        <v>1</v>
      </c>
      <c r="C39" s="4" t="s">
        <v>2</v>
      </c>
      <c r="D39" s="5">
        <v>2007</v>
      </c>
      <c r="E39" s="5">
        <v>2008</v>
      </c>
      <c r="F39" s="5">
        <v>2009</v>
      </c>
    </row>
    <row r="40" spans="1:6" ht="15.75" customHeight="1">
      <c r="A40" s="18" t="s">
        <v>5</v>
      </c>
      <c r="B40" s="19">
        <f>B4+B25</f>
        <v>133912</v>
      </c>
      <c r="C40" s="19">
        <f>C4+C25</f>
        <v>120810</v>
      </c>
      <c r="D40" s="20">
        <f>D4+D25</f>
        <v>128480</v>
      </c>
      <c r="E40" s="20">
        <f>E4+E25</f>
        <v>129590</v>
      </c>
      <c r="F40" s="20">
        <f>F4+F25</f>
        <v>130000</v>
      </c>
    </row>
    <row r="41" spans="1:5" ht="12.75" customHeight="1">
      <c r="A41" s="9"/>
      <c r="B41" s="10"/>
      <c r="C41" s="10"/>
      <c r="D41" s="11"/>
      <c r="E41" s="11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spans="1:5" ht="12.75" customHeight="1">
      <c r="A48" s="9"/>
      <c r="B48" s="10"/>
      <c r="C48" s="10"/>
      <c r="D48" s="11"/>
      <c r="E48" s="11"/>
    </row>
    <row r="49" spans="1:5" ht="12.75" customHeight="1">
      <c r="A49" s="9"/>
      <c r="B49" s="10"/>
      <c r="C49" s="10"/>
      <c r="D49" s="11"/>
      <c r="E49" s="11"/>
    </row>
    <row r="50" spans="1:5" ht="12.75" customHeight="1">
      <c r="A50" s="9"/>
      <c r="B50" s="10"/>
      <c r="C50" s="10"/>
      <c r="D50" s="11"/>
      <c r="E50" s="11"/>
    </row>
    <row r="51" spans="1:5" ht="12.75" customHeight="1">
      <c r="A51" s="9"/>
      <c r="B51" s="10"/>
      <c r="C51" s="10"/>
      <c r="D51" s="11"/>
      <c r="E51" s="11"/>
    </row>
    <row r="52" spans="1:5" ht="12.75" customHeight="1">
      <c r="A52" s="9"/>
      <c r="B52" s="10"/>
      <c r="C52" s="10"/>
      <c r="D52" s="11"/>
      <c r="E52" s="11"/>
    </row>
    <row r="53" spans="1:5" ht="12.75" customHeight="1">
      <c r="A53" s="9"/>
      <c r="B53" s="10"/>
      <c r="C53" s="10"/>
      <c r="D53" s="11"/>
      <c r="E53" s="11"/>
    </row>
    <row r="54" spans="1:5" ht="12.75" customHeight="1">
      <c r="A54" s="9"/>
      <c r="B54" s="10"/>
      <c r="C54" s="10"/>
      <c r="D54" s="11"/>
      <c r="E54" s="11"/>
    </row>
    <row r="55" spans="1:5" ht="12.75" customHeight="1">
      <c r="A55" s="9"/>
      <c r="B55" s="10"/>
      <c r="C55" s="10"/>
      <c r="D55" s="11"/>
      <c r="E55" s="11"/>
    </row>
    <row r="56" spans="1:5" ht="12.75" customHeight="1">
      <c r="A56" s="9"/>
      <c r="B56" s="10"/>
      <c r="C56" s="10"/>
      <c r="D56" s="11"/>
      <c r="E56" s="11"/>
    </row>
    <row r="57" spans="1:5" ht="12.75" customHeight="1">
      <c r="A57" s="9"/>
      <c r="B57" s="10"/>
      <c r="C57" s="10"/>
      <c r="D57" s="11"/>
      <c r="E57" s="11"/>
    </row>
    <row r="58" spans="1:5" ht="12.75" customHeight="1">
      <c r="A58" s="9"/>
      <c r="B58" s="10"/>
      <c r="C58" s="10"/>
      <c r="D58" s="11"/>
      <c r="E58" s="11"/>
    </row>
    <row r="59" spans="1:5" ht="12.75" customHeight="1">
      <c r="A59" s="9"/>
      <c r="B59" s="10"/>
      <c r="C59" s="10"/>
      <c r="D59" s="11"/>
      <c r="E59" s="11"/>
    </row>
    <row r="60" spans="1:5" ht="12.75" customHeight="1">
      <c r="A60" s="9"/>
      <c r="B60" s="10"/>
      <c r="C60" s="10"/>
      <c r="D60" s="11"/>
      <c r="E60" s="11"/>
    </row>
  </sheetData>
  <printOptions/>
  <pageMargins left="0.75" right="0.75" top="1" bottom="1" header="0.4921259845" footer="0.4921259845"/>
  <pageSetup firstPageNumber="7" useFirstPageNumber="1" horizontalDpi="600" verticalDpi="600" orientation="portrait" paperSize="9" scale="97" r:id="rId4"/>
  <headerFooter alignWithMargins="0">
    <oddFooter>&amp;C&amp;P</oddFooter>
  </headerFooter>
  <legacyDrawing r:id="rId3"/>
  <oleObjects>
    <oleObject progId="Word.Document.8" shapeId="1112903" r:id="rId1"/>
    <oleObject progId="Word.Document.8" shapeId="1112904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37">
      <selection activeCell="D39" sqref="D39"/>
    </sheetView>
  </sheetViews>
  <sheetFormatPr defaultColWidth="9.00390625" defaultRowHeight="12.75"/>
  <cols>
    <col min="1" max="1" width="29.25390625" style="0" customWidth="1"/>
    <col min="2" max="6" width="11.75390625" style="0" customWidth="1"/>
  </cols>
  <sheetData>
    <row r="1" spans="1:5" ht="20.25">
      <c r="A1" s="1" t="s">
        <v>16</v>
      </c>
      <c r="B1" s="2"/>
      <c r="C1" s="2"/>
      <c r="D1" s="2"/>
      <c r="E1" s="2"/>
    </row>
    <row r="2" ht="15.75" customHeight="1">
      <c r="A2" s="3"/>
    </row>
    <row r="3" spans="2:6" ht="22.5">
      <c r="B3" s="4" t="s">
        <v>1</v>
      </c>
      <c r="C3" s="4" t="s">
        <v>17</v>
      </c>
      <c r="D3" s="5">
        <v>2007</v>
      </c>
      <c r="E3" s="5">
        <v>2008</v>
      </c>
      <c r="F3" s="5">
        <v>2009</v>
      </c>
    </row>
    <row r="4" spans="1:6" ht="15.75">
      <c r="A4" s="6" t="s">
        <v>3</v>
      </c>
      <c r="B4" s="7">
        <v>285198</v>
      </c>
      <c r="C4" s="7">
        <v>179967</v>
      </c>
      <c r="D4" s="8">
        <f>212900+500</f>
        <v>213400</v>
      </c>
      <c r="E4" s="8">
        <f>220590+500</f>
        <v>221090</v>
      </c>
      <c r="F4" s="33">
        <v>221670</v>
      </c>
    </row>
    <row r="5" spans="1:5" ht="12.75">
      <c r="A5" s="30"/>
      <c r="B5" s="30"/>
      <c r="C5" s="30"/>
      <c r="D5" s="30"/>
      <c r="E5" s="30"/>
    </row>
    <row r="6" ht="15.75" customHeight="1">
      <c r="A6" s="30"/>
    </row>
    <row r="31" spans="2:6" ht="22.5">
      <c r="B31" s="4" t="s">
        <v>1</v>
      </c>
      <c r="C31" s="4" t="s">
        <v>2</v>
      </c>
      <c r="D31" s="5">
        <v>2007</v>
      </c>
      <c r="E31" s="5">
        <v>2008</v>
      </c>
      <c r="F31" s="5">
        <v>2009</v>
      </c>
    </row>
    <row r="32" spans="1:6" ht="15.75">
      <c r="A32" s="6" t="s">
        <v>4</v>
      </c>
      <c r="B32" s="7">
        <v>236434</v>
      </c>
      <c r="C32" s="7">
        <v>180000</v>
      </c>
      <c r="D32" s="7">
        <v>180000</v>
      </c>
      <c r="E32" s="7">
        <v>180000</v>
      </c>
      <c r="F32" s="33">
        <v>180000</v>
      </c>
    </row>
    <row r="33" ht="12.75">
      <c r="A33" s="30"/>
    </row>
    <row r="41" spans="2:6" ht="22.5">
      <c r="B41" s="4" t="s">
        <v>1</v>
      </c>
      <c r="C41" s="4" t="s">
        <v>2</v>
      </c>
      <c r="D41" s="5">
        <v>2007</v>
      </c>
      <c r="E41" s="5">
        <v>2008</v>
      </c>
      <c r="F41" s="5">
        <v>2009</v>
      </c>
    </row>
    <row r="42" spans="1:6" ht="15.75">
      <c r="A42" s="6" t="s">
        <v>9</v>
      </c>
      <c r="B42" s="7">
        <v>0</v>
      </c>
      <c r="C42" s="7">
        <v>80000</v>
      </c>
      <c r="D42" s="7">
        <v>100000</v>
      </c>
      <c r="E42" s="7">
        <v>100000</v>
      </c>
      <c r="F42" s="33">
        <v>100000</v>
      </c>
    </row>
    <row r="51" spans="2:6" ht="22.5">
      <c r="B51" s="4" t="s">
        <v>1</v>
      </c>
      <c r="C51" s="4" t="s">
        <v>2</v>
      </c>
      <c r="D51" s="5">
        <v>2007</v>
      </c>
      <c r="E51" s="5">
        <v>2008</v>
      </c>
      <c r="F51" s="5">
        <v>2009</v>
      </c>
    </row>
    <row r="52" spans="1:6" ht="15.75">
      <c r="A52" s="18" t="s">
        <v>5</v>
      </c>
      <c r="B52" s="19">
        <f>B4+B32</f>
        <v>521632</v>
      </c>
      <c r="C52" s="19">
        <f>C4+C32+C42</f>
        <v>439967</v>
      </c>
      <c r="D52" s="19">
        <f>D4+D32+D42</f>
        <v>493400</v>
      </c>
      <c r="E52" s="19">
        <f>E4+E32+E42</f>
        <v>501090</v>
      </c>
      <c r="F52" s="19">
        <f>F4+F32+F42</f>
        <v>501670</v>
      </c>
    </row>
  </sheetData>
  <printOptions/>
  <pageMargins left="0.75" right="0.75" top="1" bottom="1" header="0.4921259845" footer="0.4921259845"/>
  <pageSetup firstPageNumber="8" useFirstPageNumber="1" horizontalDpi="600" verticalDpi="600" orientation="portrait" paperSize="9" scale="97" r:id="rId5"/>
  <headerFooter alignWithMargins="0">
    <oddFooter>&amp;C&amp;P</oddFooter>
  </headerFooter>
  <legacyDrawing r:id="rId4"/>
  <oleObjects>
    <oleObject progId="Word.Document.8" shapeId="1101306" r:id="rId1"/>
    <oleObject progId="Word.Document.8" shapeId="1101307" r:id="rId2"/>
    <oleObject progId="Word.Document.8" shapeId="1101308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G8" sqref="G8"/>
    </sheetView>
  </sheetViews>
  <sheetFormatPr defaultColWidth="9.00390625" defaultRowHeight="12.75"/>
  <cols>
    <col min="1" max="1" width="29.25390625" style="0" customWidth="1"/>
    <col min="2" max="6" width="11.75390625" style="0" customWidth="1"/>
  </cols>
  <sheetData>
    <row r="1" spans="1:5" ht="20.25">
      <c r="A1" s="77" t="s">
        <v>22</v>
      </c>
      <c r="B1" s="77"/>
      <c r="C1" s="78"/>
      <c r="D1" s="78"/>
      <c r="E1" s="2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2007</v>
      </c>
      <c r="E3" s="5">
        <v>2008</v>
      </c>
      <c r="F3" s="5">
        <v>2009</v>
      </c>
    </row>
    <row r="4" spans="1:6" ht="15.75">
      <c r="A4" s="6" t="s">
        <v>3</v>
      </c>
      <c r="B4" s="7">
        <v>8626</v>
      </c>
      <c r="C4" s="8">
        <v>5330</v>
      </c>
      <c r="D4" s="8">
        <v>13200</v>
      </c>
      <c r="E4" s="8">
        <v>13200</v>
      </c>
      <c r="F4" s="33">
        <v>13200</v>
      </c>
    </row>
    <row r="27" spans="2:6" ht="22.5">
      <c r="B27" s="4" t="s">
        <v>1</v>
      </c>
      <c r="C27" s="4" t="s">
        <v>2</v>
      </c>
      <c r="D27" s="5">
        <v>2007</v>
      </c>
      <c r="E27" s="5">
        <v>2008</v>
      </c>
      <c r="F27" s="5">
        <v>2009</v>
      </c>
    </row>
    <row r="28" spans="1:6" ht="15.75">
      <c r="A28" s="6" t="s">
        <v>4</v>
      </c>
      <c r="B28" s="7">
        <v>0</v>
      </c>
      <c r="C28" s="7">
        <v>0</v>
      </c>
      <c r="D28" s="7">
        <v>2000</v>
      </c>
      <c r="E28" s="7">
        <v>2000</v>
      </c>
      <c r="F28" s="33">
        <v>2000</v>
      </c>
    </row>
    <row r="29" spans="1:4" ht="12.75">
      <c r="A29" s="17"/>
      <c r="B29" s="17"/>
      <c r="C29" s="17"/>
      <c r="D29" s="17"/>
    </row>
    <row r="30" spans="1:4" ht="12.75">
      <c r="A30" s="17"/>
      <c r="B30" s="17"/>
      <c r="C30" s="17"/>
      <c r="D30" s="17"/>
    </row>
    <row r="31" spans="1:4" ht="12.75">
      <c r="A31" s="17"/>
      <c r="B31" s="17"/>
      <c r="C31" s="17"/>
      <c r="D31" s="17"/>
    </row>
    <row r="32" spans="1:4" ht="12.75">
      <c r="A32" s="17"/>
      <c r="B32" s="17"/>
      <c r="C32" s="17"/>
      <c r="D32" s="17"/>
    </row>
    <row r="33" spans="1:4" ht="12.75">
      <c r="A33" s="17"/>
      <c r="B33" s="17"/>
      <c r="C33" s="17"/>
      <c r="D33" s="17"/>
    </row>
    <row r="34" spans="1:4" ht="12.75">
      <c r="A34" s="17"/>
      <c r="B34" s="17"/>
      <c r="C34" s="17"/>
      <c r="D34" s="17"/>
    </row>
    <row r="35" spans="1:4" ht="12.75">
      <c r="A35" s="17"/>
      <c r="B35" s="17"/>
      <c r="C35" s="17"/>
      <c r="D35" s="17"/>
    </row>
    <row r="36" spans="1:4" ht="12.75">
      <c r="A36" s="17"/>
      <c r="B36" s="17"/>
      <c r="C36" s="17"/>
      <c r="D36" s="17"/>
    </row>
    <row r="37" spans="1:4" ht="12.75">
      <c r="A37" s="17"/>
      <c r="B37" s="17"/>
      <c r="C37" s="17"/>
      <c r="D37" s="17"/>
    </row>
    <row r="38" spans="1:4" ht="12.75">
      <c r="A38" s="17"/>
      <c r="B38" s="17"/>
      <c r="C38" s="17"/>
      <c r="D38" s="17"/>
    </row>
    <row r="39" spans="2:6" ht="22.5">
      <c r="B39" s="4" t="s">
        <v>1</v>
      </c>
      <c r="C39" s="4" t="s">
        <v>2</v>
      </c>
      <c r="D39" s="5">
        <v>2007</v>
      </c>
      <c r="E39" s="5">
        <v>2008</v>
      </c>
      <c r="F39" s="5">
        <v>2009</v>
      </c>
    </row>
    <row r="40" spans="1:6" ht="15.75">
      <c r="A40" s="18" t="s">
        <v>5</v>
      </c>
      <c r="B40" s="19">
        <f>B4+B28</f>
        <v>8626</v>
      </c>
      <c r="C40" s="19">
        <f>C4+C28</f>
        <v>5330</v>
      </c>
      <c r="D40" s="19">
        <f>D28+D4</f>
        <v>15200</v>
      </c>
      <c r="E40" s="19">
        <f>E28+E4</f>
        <v>15200</v>
      </c>
      <c r="F40" s="19">
        <f>F28+F4</f>
        <v>15200</v>
      </c>
    </row>
  </sheetData>
  <mergeCells count="1">
    <mergeCell ref="A1:D1"/>
  </mergeCells>
  <printOptions/>
  <pageMargins left="0.75" right="0.75" top="1" bottom="1" header="0.4921259845" footer="0.4921259845"/>
  <pageSetup firstPageNumber="9" useFirstPageNumber="1" horizontalDpi="600" verticalDpi="600" orientation="portrait" paperSize="9" scale="97" r:id="rId4"/>
  <headerFooter alignWithMargins="0">
    <oddFooter>&amp;C&amp;P</oddFooter>
  </headerFooter>
  <legacyDrawing r:id="rId3"/>
  <oleObjects>
    <oleObject progId="Word.Document.8" shapeId="1140575" r:id="rId1"/>
    <oleObject progId="Word.Document.8" shapeId="1140576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29" sqref="A29"/>
    </sheetView>
  </sheetViews>
  <sheetFormatPr defaultColWidth="9.00390625" defaultRowHeight="12.75"/>
  <cols>
    <col min="1" max="1" width="29.25390625" style="0" customWidth="1"/>
    <col min="2" max="6" width="11.75390625" style="0" customWidth="1"/>
  </cols>
  <sheetData>
    <row r="1" spans="1:7" ht="20.25">
      <c r="A1" s="1" t="s">
        <v>24</v>
      </c>
      <c r="B1" s="2"/>
      <c r="C1" s="2"/>
      <c r="D1" s="2"/>
      <c r="E1" s="2"/>
      <c r="G1" s="34"/>
    </row>
    <row r="2" spans="1:7" ht="15.75" customHeight="1">
      <c r="A2" s="3"/>
      <c r="G2" s="34"/>
    </row>
    <row r="3" spans="2:7" ht="22.5">
      <c r="B3" s="4" t="s">
        <v>1</v>
      </c>
      <c r="C3" s="4" t="s">
        <v>2</v>
      </c>
      <c r="D3" s="5">
        <v>2007</v>
      </c>
      <c r="E3" s="5">
        <v>2008</v>
      </c>
      <c r="F3" s="5">
        <v>2009</v>
      </c>
      <c r="G3" s="34"/>
    </row>
    <row r="4" spans="1:6" ht="15.75">
      <c r="A4" s="6" t="s">
        <v>3</v>
      </c>
      <c r="B4" s="7">
        <v>100</v>
      </c>
      <c r="C4" s="7">
        <v>500</v>
      </c>
      <c r="D4" s="8">
        <v>500</v>
      </c>
      <c r="E4" s="8">
        <v>500</v>
      </c>
      <c r="F4" s="33">
        <v>500</v>
      </c>
    </row>
    <row r="5" spans="1:4" ht="12.75">
      <c r="A5" s="17"/>
      <c r="B5" s="17"/>
      <c r="C5" s="17"/>
      <c r="D5" s="17"/>
    </row>
    <row r="6" spans="1:4" ht="12.75">
      <c r="A6" s="17"/>
      <c r="B6" s="17"/>
      <c r="C6" s="17"/>
      <c r="D6" s="17"/>
    </row>
    <row r="7" spans="1:4" ht="12.75">
      <c r="A7" s="17"/>
      <c r="B7" s="17"/>
      <c r="C7" s="17"/>
      <c r="D7" s="17"/>
    </row>
    <row r="8" spans="1:4" ht="12.75">
      <c r="A8" s="17"/>
      <c r="B8" s="17"/>
      <c r="C8" s="17"/>
      <c r="D8" s="17"/>
    </row>
    <row r="9" spans="1:4" ht="12.75">
      <c r="A9" s="17"/>
      <c r="B9" s="17"/>
      <c r="C9" s="17"/>
      <c r="D9" s="17"/>
    </row>
    <row r="10" spans="1:4" ht="12.75">
      <c r="A10" s="17"/>
      <c r="B10" s="17"/>
      <c r="C10" s="17"/>
      <c r="D10" s="17"/>
    </row>
    <row r="11" spans="1:4" ht="12.75">
      <c r="A11" s="17"/>
      <c r="B11" s="17"/>
      <c r="C11" s="17"/>
      <c r="D11" s="17"/>
    </row>
    <row r="12" spans="1:4" ht="12.75">
      <c r="A12" s="17"/>
      <c r="B12" s="17"/>
      <c r="C12" s="17"/>
      <c r="D12" s="17"/>
    </row>
    <row r="13" spans="1:6" ht="22.5">
      <c r="A13" s="36"/>
      <c r="B13" s="4" t="s">
        <v>1</v>
      </c>
      <c r="C13" s="4" t="s">
        <v>2</v>
      </c>
      <c r="D13" s="5">
        <v>2007</v>
      </c>
      <c r="E13" s="5">
        <v>2008</v>
      </c>
      <c r="F13" s="5">
        <v>2009</v>
      </c>
    </row>
    <row r="14" spans="1:6" ht="15.75">
      <c r="A14" s="6" t="s">
        <v>4</v>
      </c>
      <c r="B14" s="7">
        <v>0</v>
      </c>
      <c r="C14" s="7">
        <v>7730</v>
      </c>
      <c r="D14" s="8">
        <v>7500</v>
      </c>
      <c r="E14" s="8">
        <v>9000</v>
      </c>
      <c r="F14" s="33">
        <v>10500</v>
      </c>
    </row>
    <row r="21" spans="1:5" ht="15.75">
      <c r="A21" s="9"/>
      <c r="B21" s="36"/>
      <c r="C21" s="36"/>
      <c r="D21" s="36"/>
      <c r="E21" s="36"/>
    </row>
    <row r="25" spans="2:6" ht="22.5">
      <c r="B25" s="4" t="s">
        <v>1</v>
      </c>
      <c r="C25" s="4" t="s">
        <v>2</v>
      </c>
      <c r="D25" s="5">
        <v>2007</v>
      </c>
      <c r="E25" s="5">
        <v>2008</v>
      </c>
      <c r="F25" s="5">
        <v>2009</v>
      </c>
    </row>
    <row r="26" spans="1:6" ht="15.75">
      <c r="A26" s="18" t="s">
        <v>5</v>
      </c>
      <c r="B26" s="19">
        <f>B4+B14</f>
        <v>100</v>
      </c>
      <c r="C26" s="19">
        <f>C4+C14</f>
        <v>8230</v>
      </c>
      <c r="D26" s="19">
        <f>D4+D14</f>
        <v>8000</v>
      </c>
      <c r="E26" s="19">
        <f>E4+E14</f>
        <v>9500</v>
      </c>
      <c r="F26" s="19">
        <f>F4+F14</f>
        <v>11000</v>
      </c>
    </row>
    <row r="28" ht="14.25">
      <c r="A28" s="65" t="s">
        <v>74</v>
      </c>
    </row>
  </sheetData>
  <printOptions/>
  <pageMargins left="0.75" right="0.75" top="1" bottom="1" header="0.4921259845" footer="0.4921259845"/>
  <pageSetup firstPageNumber="10" useFirstPageNumber="1" horizontalDpi="600" verticalDpi="600" orientation="portrait" paperSize="9" scale="97" r:id="rId4"/>
  <headerFooter alignWithMargins="0">
    <oddFooter>&amp;C&amp;P</oddFooter>
  </headerFooter>
  <legacyDrawing r:id="rId3"/>
  <oleObjects>
    <oleObject progId="Word.Document.8" shapeId="1149158" r:id="rId1"/>
    <oleObject progId="Word.Document.8" shapeId="114915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schallnerova</cp:lastModifiedBy>
  <cp:lastPrinted>2006-06-01T05:55:36Z</cp:lastPrinted>
  <dcterms:created xsi:type="dcterms:W3CDTF">2006-05-02T09:01:28Z</dcterms:created>
  <dcterms:modified xsi:type="dcterms:W3CDTF">2006-06-01T09:46:27Z</dcterms:modified>
  <cp:category/>
  <cp:version/>
  <cp:contentType/>
  <cp:contentStatus/>
</cp:coreProperties>
</file>