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5" windowWidth="11520" windowHeight="6540" activeTab="0"/>
  </bookViews>
  <sheets>
    <sheet name="Havl. Brod" sheetId="1" r:id="rId1"/>
    <sheet name="Jihlava" sheetId="2" r:id="rId2"/>
    <sheet name="Nové Město" sheetId="3" r:id="rId3"/>
    <sheet name="Pelhřimov" sheetId="4" r:id="rId4"/>
    <sheet name="Třebíč" sheetId="5" r:id="rId5"/>
  </sheets>
  <definedNames/>
  <calcPr fullCalcOnLoad="1"/>
</workbook>
</file>

<file path=xl/comments2.xml><?xml version="1.0" encoding="utf-8"?>
<comments xmlns="http://schemas.openxmlformats.org/spreadsheetml/2006/main">
  <authors>
    <author>Ing. Martin Šuma</author>
  </authors>
  <commentList>
    <comment ref="C10" authorId="0">
      <text>
        <r>
          <rPr>
            <b/>
            <sz val="8"/>
            <rFont val="Tahoma"/>
            <family val="0"/>
          </rPr>
          <t>Ing. Martin Šuma:</t>
        </r>
        <r>
          <rPr>
            <sz val="8"/>
            <rFont val="Tahoma"/>
            <family val="0"/>
          </rPr>
          <t xml:space="preserve">
převod finančních prostředků z roku 2005 ke krytí investičních potřeb v roce 2006:
  1.275.127,51 1667/39/2005/RK ze dne 13.12.2005
  5.000.000,00 1667/39/2005/RK ze dne 13.12.2005
</t>
        </r>
        <r>
          <rPr>
            <u val="single"/>
            <sz val="8"/>
            <rFont val="Tahoma"/>
            <family val="2"/>
          </rPr>
          <t>13.157.980,00</t>
        </r>
        <r>
          <rPr>
            <sz val="8"/>
            <rFont val="Tahoma"/>
            <family val="0"/>
          </rPr>
          <t xml:space="preserve"> 1667/39/2005/RK ze dne 13.12.2005
19.433.108,00 celkem</t>
        </r>
      </text>
    </comment>
    <comment ref="E18" authorId="0">
      <text>
        <r>
          <rPr>
            <b/>
            <sz val="8"/>
            <rFont val="Tahoma"/>
            <family val="0"/>
          </rPr>
          <t>Ing. Martin Šuma:</t>
        </r>
        <r>
          <rPr>
            <sz val="8"/>
            <rFont val="Tahoma"/>
            <family val="0"/>
          </rPr>
          <t xml:space="preserve">
Splácení FOMEI - I.etapa    
 měsíčně kumulovaně  stav 
listopad 04 118 000 118 000 uhrazeno investiční plán 2004
prosinec 04 118 000 236 000 uhrazeno investiční plán 2004
leden 05 118 000 354 000 uhrazeno investiční plán 2005
únor 05 118 000 472 000 uhrazeno investiční plán 2005
březen 05 118 000 590 000 uhrazeno investiční plán 2005
duben 05 118 000 708 000 uhrazeno investiční plán 2005
květen 05 118 000 826 000 uhrazeno investiční plán 2005
červen 05 118 000 944 000 uhrazeno investiční plán 2005
červenec 05 118 000 1 062 000 uhrazeno investiční plán 2005
srpen 05 118 000 1 180 000 uhrazeno investiční plán 2005
září 05  118 000 1 298 000 uhrazeno investiční plán 2005
říjen 05 118 000 1 416 000 uhrazeno investiční plán 2005
listopad 05 118 000 1 534 000 uhrazeno investiční plán 2005
prosinec 05 118 000 1 652 000 uhrazeno investiční plán 2005
leden 06 118 000 1 770 000   investiční plán 2006
únor 06 118 000 1 888 000   investiční plán 2006
březen 06 118 000 2 006 000   investiční plán 2006
duben 06 118 000 2 124 000   investiční plán 2006
květen 06 118 000 2 242 000   investiční plán 2006
červen 06 118 000 2 360 000   investiční plán 2006
červenec 06 118 000 2 478 000   investiční plán 2006
srpen 06 118 000 2 596 000   investiční plán 2006
září 06  118 000 2 714 000   investiční plán 2006
říjen 06 118 000 2 832 000   investiční plán 2006
listopad 06 118 000 2 950 000   investiční plán 2006
prosinec 06 118 000 3 068 000   investiční plán 2006
leden 07 118 000 3 186 000   investiční plán 2007
únor 07 118 000 3 304 000   investiční plán 2007
březen 07 118 000 3 422 000   investiční plán 2007
duben 07 118 000 3 540 000   investiční plán 2007
květen 07 118 000 3 658 000   investiční plán 2007
červen 07 118 000 3 776 000   investiční plán 2007
červenec 07 118 000 3 894 000   investiční plán 2007
srpen 07 118 000 4 012 000   investiční plán 2007
září 07  118 000 4 130 000   investiční plán 2007
říjen 07 118 000 4 248 000   investiční plán 2007
</t>
        </r>
      </text>
    </comment>
    <comment ref="E19" authorId="0">
      <text>
        <r>
          <rPr>
            <b/>
            <sz val="8"/>
            <rFont val="Tahoma"/>
            <family val="0"/>
          </rPr>
          <t>Ing. Martin Šuma:</t>
        </r>
        <r>
          <rPr>
            <sz val="8"/>
            <rFont val="Tahoma"/>
            <family val="0"/>
          </rPr>
          <t xml:space="preserve">
Splácení FOMEI - II. etapa dokončení digitalizace    
               měsíčně kumulovaně  
březen 06 645 000 645 000  investiční plán 2006
duben 06 645 000 1 290 000  investiční plán 2006
květen 06 645 000 1 935 000  investiční plán 2006
červen 06 645 000 2 580 000  investiční plán 2006
červenec 06 645 000 3 225 000  investiční plán 2006
srpen 06 645 000 3 870 000  investiční plán 2006
září 06  145 000 4 015 000  investiční plán 2006
říjen 06 145 000 4 160 000  investiční plán 2006
listopad 06 145 000 4 305 000  investiční plán 2006
prosinec 06 145 000 4 450 000  investiční plán 2006
leden 07 145 000 4 595 000  investiční plán 2006
únor 07 145 000 4 740 000  investiční plán 2007
březen 07 145 000 4 885 000  investiční plán 2007
duben 07 145 000 5 030 000  investiční plán 2007
květen 07 145 000 5 175 000  investiční plán 2007
červen 07 145 000 5 320 000  investiční plán 2007
červenec 07 145 000 5 465 000  investiční plán 2007
srpen 07 145 000 5 610 000  investiční plán 2007
září 07  145 000 5 755 000  investiční plán 2007
říjen 07 145 000 5 900 000  investiční plán 2007
listopad 07 145 000 6 045 000  investiční plán 2007
prosinec 07 145 000 6 190 000  investiční plán 2007
leden 08 145 000 6 335 000  investiční plán 2007
únor 08 145 000 6 480 000  investiční plán 2008
březen 08 145 000 6 625 000  investiční plán 2008
duben 08 145 000 6 770 000  investiční plán 2008
květen 08 145 000 6 915 000  investiční plán 2008
červen 08 145 000 7 060 000  investiční plán 2008
červenec 08 145 000 7 205 000  investiční plán 2008
srpen 08 145 000 7 350 000  investiční plán 2008
září 08  145 000 7 495 000  investiční plán 2008
říjen 08 145 000 7 640 000  investiční plán 2008
listopad 08 145 000 7 785 000  investiční plán 2008
prosinec 08 145 000 7 930 000  investiční plán 2008
leden 09 145 000 8 075 000  investiční plán 2008
únor 09 145 000 8 220 000  investiční plán 2009
</t>
        </r>
      </text>
    </comment>
    <comment ref="A23" authorId="0">
      <text>
        <r>
          <rPr>
            <b/>
            <sz val="8"/>
            <rFont val="Tahoma"/>
            <family val="0"/>
          </rPr>
          <t>Ing. Martin Šuma:</t>
        </r>
        <r>
          <rPr>
            <sz val="8"/>
            <rFont val="Tahoma"/>
            <family val="0"/>
          </rPr>
          <t xml:space="preserve">
Ultrazvukový přístroj pro urgentní medicínu (AT) a případy hromadných neštěstí</t>
        </r>
      </text>
    </comment>
  </commentList>
</comments>
</file>

<file path=xl/sharedStrings.xml><?xml version="1.0" encoding="utf-8"?>
<sst xmlns="http://schemas.openxmlformats.org/spreadsheetml/2006/main" count="312" uniqueCount="196">
  <si>
    <t>UZ 00051</t>
  </si>
  <si>
    <t>UZ 00052</t>
  </si>
  <si>
    <t xml:space="preserve">položka 6351 </t>
  </si>
  <si>
    <t>CELKEM INVESTICE</t>
  </si>
  <si>
    <t>Rezerva na nepředvídané havárie</t>
  </si>
  <si>
    <t>dotace z kapitálových výdajů - schváleno usnesením 0076/01/2005/ZK</t>
  </si>
  <si>
    <t xml:space="preserve"> vlastní zdroje organizace</t>
  </si>
  <si>
    <t>UZ 00055</t>
  </si>
  <si>
    <t>CELKEM stavební investice - nemovitý majetek</t>
  </si>
  <si>
    <t>Strojní investice</t>
  </si>
  <si>
    <t>CELKEM strojní investice - movitý majetek</t>
  </si>
  <si>
    <t>Klimatizace k HW</t>
  </si>
  <si>
    <t>Adaptace provozní budovy - rehabilitace</t>
  </si>
  <si>
    <t>Gamakamera SPECT</t>
  </si>
  <si>
    <t>Přístroje interní JIP ( monitory, monitorovací centrála, plicní ventilátor, infusní pumpy, resuscitační lůžka, dávkovače, defibrilátor, EKG)</t>
  </si>
  <si>
    <t>Rekonstrukce NIS - přechod na grafické prostředí</t>
  </si>
  <si>
    <t>Digitalizace RDG pracoviště</t>
  </si>
  <si>
    <t>TZ dveře ARO</t>
  </si>
  <si>
    <t xml:space="preserve">Demolice staré interny </t>
  </si>
  <si>
    <t>Projektová dokumentace soc. zař. porodnice</t>
  </si>
  <si>
    <t>Rekonstrukce soc. zařízení porodnice</t>
  </si>
  <si>
    <t>Projektová dokumentace na stav.úpravy CT</t>
  </si>
  <si>
    <t>Projektová dokumentace MaD</t>
  </si>
  <si>
    <t>Projektová dokumentace centralizace laboratoří</t>
  </si>
  <si>
    <t>Stavební úpravy CT</t>
  </si>
  <si>
    <t>PD využití CO skladu ( archív, sklady atd.)</t>
  </si>
  <si>
    <t>Rekonstrukce CO skladu (archív, sklady)</t>
  </si>
  <si>
    <t>Technologie výměníkové stanice (Družstevní)</t>
  </si>
  <si>
    <t>Rezerva stavební investice</t>
  </si>
  <si>
    <t>Kardiotokograf s telemetrií - gynekologie</t>
  </si>
  <si>
    <t>Transportní lůžko - chirurgie EMERGENCY</t>
  </si>
  <si>
    <t>Lůžkový monitor PHILIPS - dětské oddělení JIP</t>
  </si>
  <si>
    <t>RTG dg CT spirální - oddělení RDG</t>
  </si>
  <si>
    <t>Klimatizace pro CT</t>
  </si>
  <si>
    <t>Spánková laboratoř - přístr. vyb. - polysomnograf</t>
  </si>
  <si>
    <t>Osobní automobil</t>
  </si>
  <si>
    <t>Narkotizační přístroj 2ks</t>
  </si>
  <si>
    <t>Defibrilátory INT, INT amb., ORT JIP, Dětské</t>
  </si>
  <si>
    <t>Hemodialyzační monitory - 3ks</t>
  </si>
  <si>
    <t xml:space="preserve">Jícnová kardiologická sonda </t>
  </si>
  <si>
    <t>Elektroencefalograf ( EEG )</t>
  </si>
  <si>
    <t xml:space="preserve">Sonda k ultrazv. přístroji </t>
  </si>
  <si>
    <t>Lůžkový monitor ORT JIP - 2ks</t>
  </si>
  <si>
    <t>Resuscitační loutka</t>
  </si>
  <si>
    <t>Centrální zálohovací systém</t>
  </si>
  <si>
    <t>Inovace datové infrastruktury</t>
  </si>
  <si>
    <t>Rychlá jehličková tiskárna</t>
  </si>
  <si>
    <t>Rezerva strojní investice</t>
  </si>
  <si>
    <t>Převedené prostředky z roku 2005 a</t>
  </si>
  <si>
    <t>2 kusy vyšetřovací gynekologický stůl Golem</t>
  </si>
  <si>
    <t xml:space="preserve">GO výtahů </t>
  </si>
  <si>
    <t>Lékárna - výdejna léků</t>
  </si>
  <si>
    <t>dotace "Stravovací provoz"</t>
  </si>
  <si>
    <t>Narkotizační přístroj</t>
  </si>
  <si>
    <t>Laparoskopická věž</t>
  </si>
  <si>
    <t>Analyzátor krevního obrazu s 5populačním diferenciálem (HTO)</t>
  </si>
  <si>
    <t>Gamakamera</t>
  </si>
  <si>
    <t>Autokláv MLS 3780pro dekontaminaci infekčního odpadu</t>
  </si>
  <si>
    <t>Ultrazvuk pro vyšetřování novorozenců</t>
  </si>
  <si>
    <t>EEG</t>
  </si>
  <si>
    <t>Převozové vozdilo</t>
  </si>
  <si>
    <t>Výměna výpočetní techniky</t>
  </si>
  <si>
    <t>Defibrilátor</t>
  </si>
  <si>
    <t xml:space="preserve">EKG </t>
  </si>
  <si>
    <t>Elektrické rehabilitační lehátko (GE 3)</t>
  </si>
  <si>
    <t>Motorová dalha pro rehabilitaci kolene a kyčle</t>
  </si>
  <si>
    <t>Přenosný EKG přístroj</t>
  </si>
  <si>
    <t>Svářečka obalů kontinuální</t>
  </si>
  <si>
    <t>COS</t>
  </si>
  <si>
    <t>Optika 4 mm 25</t>
  </si>
  <si>
    <t>Optika 2,7 mm 25</t>
  </si>
  <si>
    <t>Kolonoskop</t>
  </si>
  <si>
    <t>Dialyzační monitor</t>
  </si>
  <si>
    <t>Kardiotokograf pro gemini</t>
  </si>
  <si>
    <t>Vyhřívané lůžko s fototerapií</t>
  </si>
  <si>
    <t>Motorová dlaha k rehabilitaci kolenních a kyčelních kloubů</t>
  </si>
  <si>
    <t>Shaver pro endoskopickou endonazální chirurgii</t>
  </si>
  <si>
    <t>Program NOAH do počítače pro foniatrii</t>
  </si>
  <si>
    <t>Fokometr, Optotyp</t>
  </si>
  <si>
    <t>Lymfoven - přístroj pro sekvenční tlakovou drenáž - lymfodrenáž</t>
  </si>
  <si>
    <t>Kombinovaný elektroléčebný terapeutický přístroj BTL 5825 se stolkem pod přístroj</t>
  </si>
  <si>
    <t>Magnetoterapeutický přístroj s aplikátory</t>
  </si>
  <si>
    <t>SZM - změna systému (VT+LE)</t>
  </si>
  <si>
    <t>LTRN B. kopec - realizace datové sítě a inastalace základů pro lok.inf.systém (VT+LE</t>
  </si>
  <si>
    <t>Stavební úpravy horního podlaží neurologie</t>
  </si>
  <si>
    <t>RTG pracoviště N.M.</t>
  </si>
  <si>
    <t>Úprava schodiště -dětské oddělení</t>
  </si>
  <si>
    <t>Rekonstrukce sociálek - dětské oddělení</t>
  </si>
  <si>
    <t>Stavební úpravy novorozeneckého oddělení</t>
  </si>
  <si>
    <t>Centrální laboratoře</t>
  </si>
  <si>
    <t>RTG pracoviště B.k.</t>
  </si>
  <si>
    <t xml:space="preserve">Stavební úpravy vrátnice </t>
  </si>
  <si>
    <t xml:space="preserve">Zateplení okálu </t>
  </si>
  <si>
    <t>Vstupní dveře gynekologie</t>
  </si>
  <si>
    <t xml:space="preserve">REKO gynekologie-dokončení </t>
  </si>
  <si>
    <t>Sklopná stěna s velkoplošným zesilovačem a digitalizací obrazu - doplatek z roku 2005</t>
  </si>
  <si>
    <t>Název akce</t>
  </si>
  <si>
    <t>faktura</t>
  </si>
  <si>
    <t xml:space="preserve"> vlastní zdroje</t>
  </si>
  <si>
    <t>Instalace nového kotle</t>
  </si>
  <si>
    <t>Dodávka a montáž stropních podhledů TZ (RDG)</t>
  </si>
  <si>
    <t>50001/06</t>
  </si>
  <si>
    <t>Dodávka a montáž plastových prvků TZ (RDG)</t>
  </si>
  <si>
    <t>Kostní vrtačka vzduch. + přísl. (TRAUM)</t>
  </si>
  <si>
    <t>Ultrazvukový přístroj (RDG)</t>
  </si>
  <si>
    <t>50016/05</t>
  </si>
  <si>
    <t>Mrazící box pro kostní banku (ORT)</t>
  </si>
  <si>
    <t>50004/06</t>
  </si>
  <si>
    <t>Bronchoskop (TRN)</t>
  </si>
  <si>
    <t>Kardiotokograf (GYN)</t>
  </si>
  <si>
    <t>EMG (NEUR)</t>
  </si>
  <si>
    <t>Fototerapeutická kabina (KOŽNÍ)</t>
  </si>
  <si>
    <t>50002/06</t>
  </si>
  <si>
    <t>Digitalizace Fomei (RDG)</t>
  </si>
  <si>
    <t>50013/04</t>
  </si>
  <si>
    <t>Digitalizace Fomei - II.etapa (RDG)</t>
  </si>
  <si>
    <t>50006/06</t>
  </si>
  <si>
    <t>Manažerský informační systém (EN)</t>
  </si>
  <si>
    <t>Hysteroresektoskop (GYN)</t>
  </si>
  <si>
    <t>Frankovací stroj (PTN)</t>
  </si>
  <si>
    <t>Ultrazvukový přístroj pro urgentní medicínu (AT)</t>
  </si>
  <si>
    <t>EKG 2 ks (TRN, INT)</t>
  </si>
  <si>
    <t>Magnetická rezonance (RDG)</t>
  </si>
  <si>
    <t>Výměna vybavení centrální kuchyně (PTN)</t>
  </si>
  <si>
    <t>UPS na JIP (INT)</t>
  </si>
  <si>
    <t>Plicní ventilátor 2 ks (PED)</t>
  </si>
  <si>
    <t>Urodynamická jednotka (GYN)</t>
  </si>
  <si>
    <t>Motodlaha - koleno 2 ks (TRAUM)</t>
  </si>
  <si>
    <t>Kom. systém sestra - pac. (INF)</t>
  </si>
  <si>
    <t>UV zářič - plantopalmární (KOZNI)</t>
  </si>
  <si>
    <t>Unuator (LEK)</t>
  </si>
  <si>
    <t>EKG (ODN)</t>
  </si>
  <si>
    <t>Centrifuga chlazená (OKBMI)</t>
  </si>
  <si>
    <t>Terapeutický RTG (RTO)</t>
  </si>
  <si>
    <t>Gamasonda pro lokální detekci (ONM)</t>
  </si>
  <si>
    <t>Klinický audiometr (ORL)</t>
  </si>
  <si>
    <t>Kombinovaný terapeutický př. (RHC)</t>
  </si>
  <si>
    <t>Fibrobronchoskop (TRN)</t>
  </si>
  <si>
    <t>Zař. pro plasmakinetickou vaporizaci (UROL)</t>
  </si>
  <si>
    <t>UPS do serverovny (EN)</t>
  </si>
  <si>
    <t>Servery (EN)</t>
  </si>
  <si>
    <t>Antivirový program NOD32 (EN)</t>
  </si>
  <si>
    <t>Ionizační komora (RTO)</t>
  </si>
  <si>
    <t>50005/06</t>
  </si>
  <si>
    <t>Ionizační komora (RTO) - technické zhodnocení</t>
  </si>
  <si>
    <t>50009/06</t>
  </si>
  <si>
    <t>Klinická stanice PC pro prohlížení snímků (ORT)</t>
  </si>
  <si>
    <t xml:space="preserve">Nemocnice Třebíč - rozpis investičních akcí pro rok 2006 </t>
  </si>
  <si>
    <t xml:space="preserve">Nemocnice Pelhřimov - rozpis investičních akcí pro rok 2006 </t>
  </si>
  <si>
    <t xml:space="preserve">Nemocnice Nové Město na Moravě - rozpis investičních akcí pro rok 2006 </t>
  </si>
  <si>
    <t xml:space="preserve">Nemocnice Jihlava - rozpis investičních akcí pro rok 2006 </t>
  </si>
  <si>
    <t xml:space="preserve">Nemocnice Havlíčkův Brod - rozpis investičních akcí pro rok 2006 </t>
  </si>
  <si>
    <r>
      <t>Rezerva na opravy nemovitého majetku v havarijním stavu</t>
    </r>
    <r>
      <rPr>
        <sz val="8"/>
        <rFont val="Arial CE"/>
        <family val="2"/>
      </rPr>
      <t xml:space="preserve"> </t>
    </r>
  </si>
  <si>
    <t>Rowanet</t>
  </si>
  <si>
    <t>Ekonomický SW QI</t>
  </si>
  <si>
    <t>Operační stoly</t>
  </si>
  <si>
    <t>Rezerva na investiční nákupy přístrojů v havarijním stavu</t>
  </si>
  <si>
    <t>Rezerva</t>
  </si>
  <si>
    <t xml:space="preserve">Laminární box (LÉK) </t>
  </si>
  <si>
    <t>Projektová dokumentace na rekostrukci hlavní lůžkové budovy</t>
  </si>
  <si>
    <t>Projektová dokumentace opravy PAS</t>
  </si>
  <si>
    <t>Stavební úpravy na gynekologicko porodnickém oddělení</t>
  </si>
  <si>
    <t>Opravy střech</t>
  </si>
  <si>
    <t>Rekonstrukce komunikací v horní části areálu</t>
  </si>
  <si>
    <t>Rekostrukce hlavní lůžkové budovy</t>
  </si>
  <si>
    <t>Scintilační gamakamera SPECT s 2 detektory</t>
  </si>
  <si>
    <t>Frankovací strojek</t>
  </si>
  <si>
    <t>Upgrade hlavního serveru</t>
  </si>
  <si>
    <t>Tlakové varné zařízení</t>
  </si>
  <si>
    <t>Kopírovací stroj</t>
  </si>
  <si>
    <t>Dotace ze smluv o nájmu movitého a nemovitého majetku</t>
  </si>
  <si>
    <t xml:space="preserve">Dotace z příkazních smluv </t>
  </si>
  <si>
    <t>Celkem bez prostředků z investičního fondu</t>
  </si>
  <si>
    <t xml:space="preserve">Dotace z rezervy </t>
  </si>
  <si>
    <t>Převedené prostředky z roku 2005</t>
  </si>
  <si>
    <t>Projektová dokumentace "Rekonstrukce a přístavba interního pavilonu" pro st. povolení</t>
  </si>
  <si>
    <t>UZ00055</t>
  </si>
  <si>
    <t>CELKEM  strojní investice - movitý majetek</t>
  </si>
  <si>
    <t>Sanitní vozidla 2 ks</t>
  </si>
  <si>
    <t>Osobní vozidla 2 ks</t>
  </si>
  <si>
    <t xml:space="preserve">Kardiotokograf </t>
  </si>
  <si>
    <t>Software</t>
  </si>
  <si>
    <t>Konzultační činnost - projektová dokumentace cent. laboratoří</t>
  </si>
  <si>
    <t>Rekonstrukce laboratoří - stavební část (akce celkem 35 mi. Kč)</t>
  </si>
  <si>
    <t>Převedené prostředky z roku 2005 a vlastní zdroje</t>
  </si>
  <si>
    <t xml:space="preserve">Nemovitý majetek </t>
  </si>
  <si>
    <t>Movitý majetek</t>
  </si>
  <si>
    <t>Nemovitý majetek v Kč</t>
  </si>
  <si>
    <t>Movitý majetek v Kč</t>
  </si>
  <si>
    <t>Dotace ze státního rozpočtu</t>
  </si>
  <si>
    <t>Lůžko elektrické polohovací - 3ks JIP UNP + 3ks chir. JIP</t>
  </si>
  <si>
    <t>Transportní lůžko - interna</t>
  </si>
  <si>
    <t>UZ 00054</t>
  </si>
  <si>
    <t>UZ 35790</t>
  </si>
  <si>
    <t>UZ 00054 a UZ 00000</t>
  </si>
  <si>
    <t>Projekt rozvoje a modernizace ITP usnes. 0563/12/2006/RK UZ 00000</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</si>
</sst>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12">
    <font>
      <sz val="10"/>
      <name val="Arial CE"/>
      <family val="0"/>
    </font>
    <font>
      <u val="single"/>
      <sz val="10"/>
      <color indexed="12"/>
      <name val="Arial CE"/>
      <family val="0"/>
    </font>
    <font>
      <sz val="8"/>
      <name val="Arial CE"/>
      <family val="2"/>
    </font>
    <font>
      <u val="single"/>
      <sz val="10"/>
      <color indexed="36"/>
      <name val="Arial CE"/>
      <family val="0"/>
    </font>
    <font>
      <b/>
      <sz val="12"/>
      <name val="Arial CE"/>
      <family val="2"/>
    </font>
    <font>
      <b/>
      <sz val="10"/>
      <name val="Arial CE"/>
      <family val="2"/>
    </font>
    <font>
      <b/>
      <sz val="8"/>
      <name val="Arial CE"/>
      <family val="2"/>
    </font>
    <font>
      <b/>
      <sz val="8"/>
      <name val="Tahoma"/>
      <family val="0"/>
    </font>
    <font>
      <sz val="8"/>
      <name val="Tahoma"/>
      <family val="0"/>
    </font>
    <font>
      <u val="single"/>
      <sz val="8"/>
      <name val="Tahoma"/>
      <family val="2"/>
    </font>
    <font>
      <sz val="7"/>
      <name val="Arial CE"/>
      <family val="2"/>
    </font>
    <font>
      <b/>
      <sz val="7"/>
      <name val="Arial CE"/>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70">
    <border>
      <left/>
      <right/>
      <top/>
      <bottom/>
      <diagonal/>
    </border>
    <border>
      <left style="thin"/>
      <right style="thin"/>
      <top style="thin"/>
      <bottom style="thin"/>
    </border>
    <border>
      <left style="thin"/>
      <right>
        <color indexed="63"/>
      </right>
      <top>
        <color indexed="63"/>
      </top>
      <bottom style="medium"/>
    </border>
    <border>
      <left style="medium"/>
      <right>
        <color indexed="63"/>
      </right>
      <top style="thin"/>
      <bottom style="thin"/>
    </border>
    <border>
      <left style="thin"/>
      <right>
        <color indexed="63"/>
      </right>
      <top style="medium"/>
      <bottom style="medium"/>
    </border>
    <border>
      <left style="medium"/>
      <right>
        <color indexed="63"/>
      </right>
      <top style="medium"/>
      <bottom style="medium"/>
    </border>
    <border>
      <left style="thin"/>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
      <left style="medium"/>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medium"/>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medium"/>
      <top style="medium"/>
      <bottom style="medium"/>
    </border>
    <border>
      <left style="thin"/>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color indexed="63"/>
      </top>
      <bottom style="medium"/>
    </border>
    <border>
      <left>
        <color indexed="63"/>
      </left>
      <right style="thin"/>
      <top style="thin"/>
      <bottom style="medium"/>
    </border>
    <border>
      <left>
        <color indexed="63"/>
      </left>
      <right style="medium"/>
      <top style="thin"/>
      <bottom style="thin"/>
    </border>
    <border>
      <left>
        <color indexed="63"/>
      </left>
      <right>
        <color indexed="63"/>
      </right>
      <top style="medium"/>
      <bottom>
        <color indexed="63"/>
      </bottom>
    </border>
    <border>
      <left>
        <color indexed="63"/>
      </left>
      <right style="thin"/>
      <top style="medium"/>
      <bottom style="thin"/>
    </border>
    <border>
      <left>
        <color indexed="63"/>
      </left>
      <right style="medium"/>
      <top style="thin"/>
      <bottom style="medium"/>
    </border>
    <border>
      <left>
        <color indexed="63"/>
      </left>
      <right style="thin"/>
      <top style="medium"/>
      <bottom>
        <color indexed="63"/>
      </bottom>
    </border>
    <border>
      <left style="medium"/>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medium"/>
      <bottom style="medium"/>
    </border>
    <border>
      <left style="thin"/>
      <right style="thin"/>
      <top>
        <color indexed="63"/>
      </top>
      <bottom style="medium"/>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thin"/>
      <right style="thin"/>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color indexed="63"/>
      </left>
      <right style="medium"/>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thin"/>
      <top>
        <color indexed="63"/>
      </top>
      <bottom style="medium"/>
    </border>
    <border>
      <left style="medium"/>
      <right style="thin"/>
      <top>
        <color indexed="63"/>
      </top>
      <bottom style="mediu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3" fontId="2" fillId="0" borderId="1">
      <alignment horizontal="center" vertical="center" wrapText="1"/>
      <protection/>
    </xf>
    <xf numFmtId="9" fontId="0" fillId="0" borderId="0" applyFont="0" applyFill="0" applyBorder="0" applyAlignment="0" applyProtection="0"/>
    <xf numFmtId="0" fontId="3" fillId="0" borderId="0" applyNumberFormat="0" applyFill="0" applyBorder="0" applyAlignment="0" applyProtection="0"/>
  </cellStyleXfs>
  <cellXfs count="274">
    <xf numFmtId="0" fontId="0" fillId="0" borderId="0" xfId="0" applyAlignment="1">
      <alignment/>
    </xf>
    <xf numFmtId="0" fontId="4" fillId="2" borderId="0" xfId="0" applyFont="1" applyFill="1" applyBorder="1" applyAlignment="1">
      <alignment/>
    </xf>
    <xf numFmtId="3" fontId="2" fillId="0" borderId="0" xfId="0" applyNumberFormat="1" applyFont="1" applyAlignment="1">
      <alignment/>
    </xf>
    <xf numFmtId="0" fontId="6" fillId="3" borderId="2" xfId="0" applyFont="1" applyFill="1" applyBorder="1" applyAlignment="1">
      <alignment horizontal="center" vertical="center" wrapText="1"/>
    </xf>
    <xf numFmtId="0" fontId="6" fillId="0" borderId="3" xfId="0" applyFont="1" applyBorder="1" applyAlignment="1">
      <alignment vertical="center" wrapText="1"/>
    </xf>
    <xf numFmtId="3" fontId="6" fillId="3" borderId="4" xfId="0" applyNumberFormat="1" applyFont="1" applyFill="1" applyBorder="1" applyAlignment="1">
      <alignment vertical="center"/>
    </xf>
    <xf numFmtId="0" fontId="2" fillId="0" borderId="0" xfId="0" applyFont="1" applyAlignment="1">
      <alignment/>
    </xf>
    <xf numFmtId="4" fontId="6" fillId="3" borderId="5" xfId="0" applyNumberFormat="1" applyFont="1" applyFill="1" applyBorder="1" applyAlignment="1">
      <alignment vertical="center"/>
    </xf>
    <xf numFmtId="0" fontId="0" fillId="2" borderId="0" xfId="0" applyFill="1" applyAlignment="1">
      <alignment/>
    </xf>
    <xf numFmtId="0" fontId="6" fillId="3" borderId="6" xfId="0" applyFont="1" applyFill="1" applyBorder="1" applyAlignment="1">
      <alignment horizontal="center" vertical="center"/>
    </xf>
    <xf numFmtId="0" fontId="0" fillId="0" borderId="0" xfId="0" applyFont="1" applyAlignment="1">
      <alignment/>
    </xf>
    <xf numFmtId="0" fontId="10" fillId="0" borderId="0" xfId="0" applyFont="1" applyAlignment="1">
      <alignment/>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4" fontId="2" fillId="0" borderId="11" xfId="20" applyNumberFormat="1" applyFont="1" applyFill="1" applyBorder="1" applyAlignment="1">
      <alignment vertical="center" wrapText="1"/>
      <protection/>
    </xf>
    <xf numFmtId="2" fontId="6" fillId="2" borderId="12" xfId="0" applyNumberFormat="1" applyFont="1" applyFill="1" applyBorder="1" applyAlignment="1">
      <alignment vertical="center" wrapText="1"/>
    </xf>
    <xf numFmtId="2" fontId="6" fillId="2" borderId="13" xfId="0" applyNumberFormat="1" applyFont="1" applyFill="1" applyBorder="1" applyAlignment="1">
      <alignment vertical="center" wrapText="1"/>
    </xf>
    <xf numFmtId="3" fontId="6" fillId="0" borderId="11" xfId="0" applyNumberFormat="1" applyFont="1" applyBorder="1" applyAlignment="1">
      <alignment vertical="center"/>
    </xf>
    <xf numFmtId="3" fontId="6" fillId="0" borderId="14" xfId="0" applyNumberFormat="1" applyFont="1" applyBorder="1" applyAlignment="1">
      <alignment vertical="center"/>
    </xf>
    <xf numFmtId="3" fontId="6" fillId="0" borderId="15" xfId="0" applyNumberFormat="1" applyFont="1" applyBorder="1" applyAlignment="1">
      <alignment vertical="center"/>
    </xf>
    <xf numFmtId="4" fontId="6" fillId="3" borderId="5" xfId="0" applyNumberFormat="1" applyFont="1" applyFill="1" applyBorder="1" applyAlignment="1">
      <alignment vertical="center" wrapText="1"/>
    </xf>
    <xf numFmtId="3" fontId="6" fillId="0" borderId="14" xfId="20" applyNumberFormat="1" applyFont="1" applyFill="1" applyBorder="1" applyAlignment="1">
      <alignment vertical="center" wrapText="1"/>
      <protection/>
    </xf>
    <xf numFmtId="3" fontId="6" fillId="0" borderId="11" xfId="20" applyNumberFormat="1" applyFont="1" applyFill="1" applyBorder="1" applyAlignment="1">
      <alignment vertical="center" wrapText="1"/>
      <protection/>
    </xf>
    <xf numFmtId="3" fontId="6" fillId="3" borderId="16" xfId="0" applyNumberFormat="1" applyFont="1" applyFill="1" applyBorder="1" applyAlignment="1">
      <alignment vertical="center"/>
    </xf>
    <xf numFmtId="0" fontId="6" fillId="3" borderId="17" xfId="0" applyFont="1" applyFill="1" applyBorder="1" applyAlignment="1">
      <alignment horizontal="center" vertical="center" wrapText="1"/>
    </xf>
    <xf numFmtId="3" fontId="6" fillId="3" borderId="18" xfId="0" applyNumberFormat="1" applyFont="1" applyFill="1" applyBorder="1" applyAlignment="1">
      <alignment vertical="center"/>
    </xf>
    <xf numFmtId="0" fontId="6" fillId="0" borderId="3" xfId="0" applyFont="1" applyBorder="1" applyAlignment="1">
      <alignment horizontal="left" vertical="center" wrapText="1"/>
    </xf>
    <xf numFmtId="0" fontId="6" fillId="0" borderId="19" xfId="0" applyFont="1" applyBorder="1" applyAlignment="1">
      <alignment horizontal="left" vertical="center" wrapText="1"/>
    </xf>
    <xf numFmtId="0" fontId="10" fillId="0" borderId="14" xfId="0" applyFont="1" applyBorder="1" applyAlignment="1">
      <alignment/>
    </xf>
    <xf numFmtId="0" fontId="2" fillId="2" borderId="11" xfId="0" applyFont="1" applyFill="1" applyBorder="1" applyAlignment="1">
      <alignment horizontal="center"/>
    </xf>
    <xf numFmtId="0" fontId="2" fillId="2" borderId="11" xfId="0" applyFont="1" applyFill="1" applyBorder="1" applyAlignment="1">
      <alignment horizontal="center" vertical="center"/>
    </xf>
    <xf numFmtId="0" fontId="0" fillId="0" borderId="0" xfId="0" applyAlignment="1">
      <alignment vertical="center"/>
    </xf>
    <xf numFmtId="0" fontId="2" fillId="2" borderId="15" xfId="0" applyFont="1" applyFill="1" applyBorder="1" applyAlignment="1">
      <alignment horizontal="center" vertical="center"/>
    </xf>
    <xf numFmtId="0" fontId="6" fillId="3" borderId="20" xfId="0" applyFont="1" applyFill="1" applyBorder="1" applyAlignment="1">
      <alignment horizontal="left" vertical="center" wrapText="1"/>
    </xf>
    <xf numFmtId="3" fontId="2" fillId="0" borderId="21" xfId="20" applyNumberFormat="1" applyFont="1" applyFill="1" applyBorder="1" applyAlignment="1">
      <alignment vertical="center" wrapText="1"/>
      <protection/>
    </xf>
    <xf numFmtId="3" fontId="2" fillId="0" borderId="22" xfId="20" applyNumberFormat="1" applyFont="1" applyFill="1" applyBorder="1" applyAlignment="1">
      <alignment vertical="center" wrapText="1"/>
      <protection/>
    </xf>
    <xf numFmtId="3" fontId="6" fillId="0" borderId="23" xfId="20" applyNumberFormat="1" applyFont="1" applyFill="1" applyBorder="1" applyAlignment="1">
      <alignment vertical="center" wrapText="1"/>
      <protection/>
    </xf>
    <xf numFmtId="3" fontId="2" fillId="0" borderId="24" xfId="20" applyNumberFormat="1" applyFont="1" applyFill="1" applyBorder="1" applyAlignment="1">
      <alignment vertical="center" wrapText="1"/>
      <protection/>
    </xf>
    <xf numFmtId="3" fontId="2" fillId="0" borderId="22" xfId="20" applyNumberFormat="1" applyFont="1" applyFill="1" applyBorder="1" applyAlignment="1">
      <alignment horizontal="center" vertical="center" wrapText="1"/>
      <protection/>
    </xf>
    <xf numFmtId="4" fontId="6" fillId="0" borderId="21" xfId="20" applyNumberFormat="1" applyFont="1" applyFill="1" applyBorder="1" applyAlignment="1">
      <alignment vertical="center" wrapText="1"/>
      <protection/>
    </xf>
    <xf numFmtId="4" fontId="6" fillId="0" borderId="22" xfId="20" applyNumberFormat="1" applyFont="1" applyFill="1" applyBorder="1" applyAlignment="1">
      <alignment vertical="center" wrapText="1"/>
      <protection/>
    </xf>
    <xf numFmtId="2" fontId="6" fillId="2" borderId="25" xfId="0" applyNumberFormat="1" applyFont="1" applyFill="1" applyBorder="1" applyAlignment="1">
      <alignment vertical="center" wrapText="1"/>
    </xf>
    <xf numFmtId="0" fontId="2" fillId="2" borderId="14" xfId="0" applyFont="1" applyFill="1" applyBorder="1" applyAlignment="1">
      <alignment horizontal="center" vertical="center"/>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3" fontId="6" fillId="0" borderId="3" xfId="0" applyNumberFormat="1" applyFont="1" applyBorder="1" applyAlignment="1">
      <alignment vertical="center"/>
    </xf>
    <xf numFmtId="3" fontId="6" fillId="0" borderId="28" xfId="0" applyNumberFormat="1" applyFont="1" applyBorder="1" applyAlignment="1">
      <alignment vertical="center"/>
    </xf>
    <xf numFmtId="0" fontId="6" fillId="0" borderId="29" xfId="0" applyFont="1" applyBorder="1" applyAlignment="1">
      <alignment vertical="center" wrapText="1"/>
    </xf>
    <xf numFmtId="0" fontId="6" fillId="3" borderId="7"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1" xfId="0" applyFont="1" applyFill="1" applyBorder="1" applyAlignment="1">
      <alignment horizontal="center" vertical="center" wrapText="1"/>
    </xf>
    <xf numFmtId="3" fontId="6" fillId="0" borderId="32" xfId="0" applyNumberFormat="1" applyFont="1" applyBorder="1" applyAlignment="1">
      <alignment vertical="center"/>
    </xf>
    <xf numFmtId="0" fontId="6" fillId="0" borderId="33" xfId="0" applyFont="1" applyBorder="1" applyAlignment="1">
      <alignment vertical="center" wrapText="1"/>
    </xf>
    <xf numFmtId="3" fontId="6" fillId="0" borderId="34" xfId="0" applyNumberFormat="1" applyFont="1" applyBorder="1" applyAlignment="1">
      <alignment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3" fontId="6" fillId="0" borderId="37" xfId="0" applyNumberFormat="1" applyFont="1" applyBorder="1" applyAlignment="1">
      <alignment vertical="center"/>
    </xf>
    <xf numFmtId="3" fontId="6" fillId="0" borderId="33" xfId="0" applyNumberFormat="1" applyFont="1" applyBorder="1" applyAlignment="1">
      <alignment vertical="center"/>
    </xf>
    <xf numFmtId="3" fontId="6" fillId="3" borderId="4" xfId="0" applyNumberFormat="1" applyFont="1" applyFill="1" applyBorder="1" applyAlignment="1">
      <alignment vertical="center"/>
    </xf>
    <xf numFmtId="3" fontId="6" fillId="3" borderId="38" xfId="0" applyNumberFormat="1" applyFont="1" applyFill="1" applyBorder="1" applyAlignment="1">
      <alignment vertical="center"/>
    </xf>
    <xf numFmtId="0" fontId="5" fillId="3" borderId="33"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6" fillId="0" borderId="7" xfId="0" applyFont="1" applyBorder="1" applyAlignment="1">
      <alignment vertical="center" wrapText="1"/>
    </xf>
    <xf numFmtId="0" fontId="6" fillId="0" borderId="41" xfId="0" applyFont="1" applyBorder="1" applyAlignment="1">
      <alignment vertical="center" wrapText="1"/>
    </xf>
    <xf numFmtId="0" fontId="6" fillId="0" borderId="3" xfId="0" applyFont="1" applyBorder="1" applyAlignment="1">
      <alignment vertical="center" wrapText="1"/>
    </xf>
    <xf numFmtId="0" fontId="6" fillId="0" borderId="28" xfId="0" applyFont="1" applyBorder="1" applyAlignment="1">
      <alignment vertical="center" wrapText="1"/>
    </xf>
    <xf numFmtId="0" fontId="6" fillId="0" borderId="9" xfId="0" applyFont="1" applyBorder="1" applyAlignment="1">
      <alignment vertical="center" wrapText="1"/>
    </xf>
    <xf numFmtId="0" fontId="6" fillId="0" borderId="31" xfId="0" applyFont="1" applyBorder="1" applyAlignment="1">
      <alignment vertical="center" wrapText="1"/>
    </xf>
    <xf numFmtId="4" fontId="6" fillId="3" borderId="5" xfId="0" applyNumberFormat="1" applyFont="1" applyFill="1" applyBorder="1" applyAlignment="1">
      <alignment vertical="center" wrapText="1"/>
    </xf>
    <xf numFmtId="4" fontId="6" fillId="3" borderId="42" xfId="0" applyNumberFormat="1" applyFont="1" applyFill="1" applyBorder="1" applyAlignment="1">
      <alignment vertical="center" wrapText="1"/>
    </xf>
    <xf numFmtId="0" fontId="6" fillId="0" borderId="25" xfId="0" applyFont="1" applyBorder="1" applyAlignment="1">
      <alignment vertical="center" wrapText="1"/>
    </xf>
    <xf numFmtId="0" fontId="6" fillId="0" borderId="14" xfId="0" applyFont="1" applyBorder="1" applyAlignment="1">
      <alignment vertical="center" wrapText="1"/>
    </xf>
    <xf numFmtId="3" fontId="6" fillId="0" borderId="25" xfId="0" applyNumberFormat="1" applyFont="1" applyBorder="1" applyAlignment="1">
      <alignment vertical="center"/>
    </xf>
    <xf numFmtId="3" fontId="6" fillId="0" borderId="22" xfId="0" applyNumberFormat="1" applyFont="1" applyBorder="1" applyAlignment="1">
      <alignment vertical="center"/>
    </xf>
    <xf numFmtId="4" fontId="6" fillId="3" borderId="5" xfId="0" applyNumberFormat="1" applyFont="1" applyFill="1" applyBorder="1" applyAlignment="1">
      <alignment vertical="center"/>
    </xf>
    <xf numFmtId="4" fontId="6" fillId="3" borderId="42" xfId="0" applyNumberFormat="1" applyFont="1" applyFill="1" applyBorder="1" applyAlignment="1">
      <alignment vertical="center"/>
    </xf>
    <xf numFmtId="4" fontId="6" fillId="3" borderId="18" xfId="0" applyNumberFormat="1" applyFont="1" applyFill="1" applyBorder="1" applyAlignment="1">
      <alignment vertical="center" wrapText="1"/>
    </xf>
    <xf numFmtId="3" fontId="6" fillId="3" borderId="5" xfId="0" applyNumberFormat="1" applyFont="1" applyFill="1" applyBorder="1" applyAlignment="1">
      <alignment vertical="center"/>
    </xf>
    <xf numFmtId="3" fontId="6" fillId="3" borderId="42" xfId="0" applyNumberFormat="1" applyFont="1" applyFill="1" applyBorder="1" applyAlignment="1">
      <alignment vertical="center"/>
    </xf>
    <xf numFmtId="3" fontId="6" fillId="0" borderId="1" xfId="0" applyNumberFormat="1" applyFont="1" applyBorder="1" applyAlignment="1">
      <alignment vertical="center"/>
    </xf>
    <xf numFmtId="0" fontId="6" fillId="3" borderId="6" xfId="0" applyFont="1" applyFill="1" applyBorder="1" applyAlignment="1">
      <alignment horizontal="center" vertical="center" wrapText="1"/>
    </xf>
    <xf numFmtId="3" fontId="6" fillId="0" borderId="9" xfId="0" applyNumberFormat="1" applyFont="1" applyBorder="1" applyAlignment="1">
      <alignment vertical="center"/>
    </xf>
    <xf numFmtId="3" fontId="6" fillId="0" borderId="31" xfId="0" applyNumberFormat="1" applyFont="1" applyBorder="1" applyAlignment="1">
      <alignment vertical="center"/>
    </xf>
    <xf numFmtId="3" fontId="6" fillId="0" borderId="27" xfId="0" applyNumberFormat="1" applyFont="1" applyBorder="1" applyAlignment="1">
      <alignment vertical="center"/>
    </xf>
    <xf numFmtId="3" fontId="6" fillId="0" borderId="6" xfId="0" applyNumberFormat="1" applyFont="1" applyBorder="1" applyAlignment="1">
      <alignment vertical="center"/>
    </xf>
    <xf numFmtId="0" fontId="6" fillId="3" borderId="41" xfId="0" applyFont="1" applyFill="1" applyBorder="1" applyAlignment="1">
      <alignment horizontal="center" vertical="center" wrapText="1"/>
    </xf>
    <xf numFmtId="3" fontId="6" fillId="0" borderId="7" xfId="0" applyNumberFormat="1" applyFont="1" applyBorder="1" applyAlignment="1">
      <alignment vertical="center"/>
    </xf>
    <xf numFmtId="3" fontId="6" fillId="0" borderId="41" xfId="0" applyNumberFormat="1" applyFont="1" applyBorder="1" applyAlignment="1">
      <alignment vertical="center"/>
    </xf>
    <xf numFmtId="3" fontId="6" fillId="0" borderId="30" xfId="0" applyNumberFormat="1" applyFont="1" applyBorder="1" applyAlignment="1">
      <alignment vertical="center"/>
    </xf>
    <xf numFmtId="3" fontId="6" fillId="0" borderId="35" xfId="0" applyNumberFormat="1" applyFont="1" applyBorder="1" applyAlignment="1">
      <alignment vertical="center"/>
    </xf>
    <xf numFmtId="0" fontId="6" fillId="3" borderId="43"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41" xfId="0" applyBorder="1" applyAlignment="1">
      <alignment horizontal="center" vertical="center" wrapText="1"/>
    </xf>
    <xf numFmtId="3" fontId="6" fillId="0" borderId="8" xfId="0" applyNumberFormat="1" applyFont="1" applyBorder="1" applyAlignment="1">
      <alignment vertical="center"/>
    </xf>
    <xf numFmtId="3" fontId="6" fillId="0" borderId="44" xfId="0" applyNumberFormat="1" applyFont="1" applyBorder="1" applyAlignment="1">
      <alignment vertical="center"/>
    </xf>
    <xf numFmtId="3" fontId="6" fillId="0" borderId="14" xfId="0" applyNumberFormat="1" applyFont="1" applyBorder="1" applyAlignment="1">
      <alignment vertical="center"/>
    </xf>
    <xf numFmtId="3" fontId="6" fillId="0" borderId="45" xfId="0" applyNumberFormat="1" applyFont="1" applyBorder="1" applyAlignment="1">
      <alignment vertical="center"/>
    </xf>
    <xf numFmtId="0" fontId="6" fillId="0" borderId="8" xfId="0" applyFont="1" applyBorder="1" applyAlignment="1">
      <alignment vertical="center" wrapText="1"/>
    </xf>
    <xf numFmtId="0" fontId="6" fillId="0" borderId="46" xfId="0" applyFont="1" applyBorder="1" applyAlignment="1">
      <alignment vertical="center" wrapText="1"/>
    </xf>
    <xf numFmtId="3" fontId="6" fillId="0" borderId="47" xfId="0" applyNumberFormat="1" applyFont="1" applyBorder="1" applyAlignment="1">
      <alignment vertical="center"/>
    </xf>
    <xf numFmtId="3" fontId="6" fillId="0" borderId="11" xfId="0" applyNumberFormat="1" applyFont="1" applyBorder="1" applyAlignment="1">
      <alignment vertical="center"/>
    </xf>
    <xf numFmtId="0" fontId="5" fillId="3" borderId="7" xfId="0" applyFont="1" applyFill="1" applyBorder="1" applyAlignment="1">
      <alignment horizontal="left" vertical="center" wrapText="1"/>
    </xf>
    <xf numFmtId="0" fontId="0" fillId="0" borderId="36" xfId="0" applyFont="1" applyBorder="1" applyAlignment="1">
      <alignment horizontal="left"/>
    </xf>
    <xf numFmtId="0" fontId="6" fillId="3" borderId="48"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2" xfId="0" applyFont="1" applyFill="1" applyBorder="1" applyAlignment="1">
      <alignment horizontal="center" vertical="center" wrapText="1"/>
    </xf>
    <xf numFmtId="3" fontId="6" fillId="2" borderId="12" xfId="0" applyNumberFormat="1" applyFont="1" applyFill="1" applyBorder="1" applyAlignment="1">
      <alignment vertical="center"/>
    </xf>
    <xf numFmtId="3" fontId="6" fillId="2" borderId="21" xfId="0" applyNumberFormat="1" applyFont="1" applyFill="1" applyBorder="1" applyAlignment="1">
      <alignment vertical="center"/>
    </xf>
    <xf numFmtId="3" fontId="2" fillId="2" borderId="12" xfId="0" applyNumberFormat="1" applyFont="1" applyFill="1" applyBorder="1" applyAlignment="1">
      <alignment vertical="center"/>
    </xf>
    <xf numFmtId="3" fontId="2" fillId="2" borderId="53" xfId="0" applyNumberFormat="1" applyFont="1" applyFill="1" applyBorder="1" applyAlignment="1">
      <alignment vertical="center"/>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6" fillId="2" borderId="53" xfId="0" applyNumberFormat="1" applyFont="1" applyFill="1" applyBorder="1" applyAlignment="1">
      <alignment vertical="center"/>
    </xf>
    <xf numFmtId="3" fontId="6" fillId="2" borderId="3" xfId="0" applyNumberFormat="1" applyFont="1" applyFill="1" applyBorder="1" applyAlignment="1">
      <alignment horizontal="right" vertical="center"/>
    </xf>
    <xf numFmtId="3" fontId="6" fillId="2" borderId="45"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3" fontId="2" fillId="2" borderId="54" xfId="0" applyNumberFormat="1" applyFont="1" applyFill="1" applyBorder="1" applyAlignment="1">
      <alignment horizontal="right" vertical="center"/>
    </xf>
    <xf numFmtId="3" fontId="2" fillId="2" borderId="21" xfId="0" applyNumberFormat="1" applyFont="1" applyFill="1" applyBorder="1" applyAlignment="1">
      <alignment vertical="center"/>
    </xf>
    <xf numFmtId="0" fontId="0" fillId="0" borderId="18" xfId="0" applyBorder="1" applyAlignment="1">
      <alignment wrapText="1"/>
    </xf>
    <xf numFmtId="3" fontId="6" fillId="3" borderId="5" xfId="0" applyNumberFormat="1" applyFont="1" applyFill="1" applyBorder="1" applyAlignment="1">
      <alignment horizontal="right" vertical="center"/>
    </xf>
    <xf numFmtId="3" fontId="6" fillId="3" borderId="42" xfId="0" applyNumberFormat="1" applyFont="1" applyFill="1" applyBorder="1" applyAlignment="1">
      <alignment horizontal="right" vertical="center"/>
    </xf>
    <xf numFmtId="3" fontId="6" fillId="3" borderId="55" xfId="0" applyNumberFormat="1" applyFont="1" applyFill="1" applyBorder="1" applyAlignment="1">
      <alignment vertical="center"/>
    </xf>
    <xf numFmtId="3" fontId="6" fillId="3" borderId="56" xfId="0" applyNumberFormat="1" applyFont="1" applyFill="1" applyBorder="1" applyAlignment="1">
      <alignment vertical="center"/>
    </xf>
    <xf numFmtId="3" fontId="6" fillId="3" borderId="4" xfId="0" applyNumberFormat="1" applyFont="1" applyFill="1" applyBorder="1" applyAlignment="1">
      <alignment horizontal="right" vertical="center"/>
    </xf>
    <xf numFmtId="3" fontId="6" fillId="3" borderId="18" xfId="0" applyNumberFormat="1" applyFont="1" applyFill="1" applyBorder="1" applyAlignment="1">
      <alignment horizontal="right" vertical="center"/>
    </xf>
    <xf numFmtId="3" fontId="6" fillId="3" borderId="16" xfId="0" applyNumberFormat="1" applyFont="1" applyFill="1" applyBorder="1" applyAlignment="1">
      <alignment vertical="center"/>
    </xf>
    <xf numFmtId="3" fontId="2" fillId="2" borderId="3" xfId="0" applyNumberFormat="1" applyFont="1" applyFill="1" applyBorder="1" applyAlignment="1">
      <alignment horizontal="center" vertical="center"/>
    </xf>
    <xf numFmtId="3" fontId="2" fillId="2" borderId="28" xfId="0" applyNumberFormat="1" applyFont="1" applyFill="1" applyBorder="1" applyAlignment="1">
      <alignment horizontal="center" vertical="center"/>
    </xf>
    <xf numFmtId="3" fontId="6" fillId="2" borderId="3" xfId="0" applyNumberFormat="1" applyFont="1" applyFill="1" applyBorder="1" applyAlignment="1">
      <alignment vertical="center"/>
    </xf>
    <xf numFmtId="3" fontId="6" fillId="2" borderId="45" xfId="0" applyNumberFormat="1" applyFont="1" applyFill="1" applyBorder="1" applyAlignment="1">
      <alignment vertical="center"/>
    </xf>
    <xf numFmtId="3" fontId="6" fillId="2" borderId="25" xfId="0" applyNumberFormat="1" applyFont="1" applyFill="1" applyBorder="1" applyAlignment="1">
      <alignment vertical="center"/>
    </xf>
    <xf numFmtId="3" fontId="6" fillId="2" borderId="1" xfId="0" applyNumberFormat="1" applyFont="1" applyFill="1" applyBorder="1" applyAlignment="1">
      <alignment horizontal="right" vertical="center"/>
    </xf>
    <xf numFmtId="3" fontId="6" fillId="2" borderId="22" xfId="0" applyNumberFormat="1" applyFont="1" applyFill="1" applyBorder="1" applyAlignment="1">
      <alignment vertical="center"/>
    </xf>
    <xf numFmtId="3" fontId="6" fillId="2" borderId="10" xfId="0" applyNumberFormat="1" applyFont="1" applyFill="1" applyBorder="1" applyAlignment="1">
      <alignment vertical="center"/>
    </xf>
    <xf numFmtId="3" fontId="6" fillId="0" borderId="57" xfId="0" applyNumberFormat="1" applyFont="1" applyBorder="1" applyAlignment="1">
      <alignment vertical="center"/>
    </xf>
    <xf numFmtId="3" fontId="6" fillId="2" borderId="10" xfId="0" applyNumberFormat="1" applyFont="1" applyFill="1" applyBorder="1" applyAlignment="1">
      <alignment horizontal="right" vertical="center"/>
    </xf>
    <xf numFmtId="3" fontId="6" fillId="2" borderId="58" xfId="0" applyNumberFormat="1" applyFont="1" applyFill="1" applyBorder="1" applyAlignment="1">
      <alignment horizontal="right" vertical="center"/>
    </xf>
    <xf numFmtId="3" fontId="6" fillId="2" borderId="59" xfId="0" applyNumberFormat="1" applyFont="1" applyFill="1" applyBorder="1" applyAlignment="1">
      <alignment vertical="center"/>
    </xf>
    <xf numFmtId="3" fontId="6" fillId="2" borderId="60" xfId="0" applyNumberFormat="1" applyFont="1" applyFill="1" applyBorder="1" applyAlignment="1">
      <alignment vertical="center"/>
    </xf>
    <xf numFmtId="3" fontId="2" fillId="2" borderId="59" xfId="0" applyNumberFormat="1" applyFont="1" applyFill="1" applyBorder="1" applyAlignment="1">
      <alignment vertical="center"/>
    </xf>
    <xf numFmtId="3" fontId="2" fillId="2" borderId="60" xfId="0" applyNumberFormat="1" applyFont="1" applyFill="1" applyBorder="1" applyAlignment="1">
      <alignment vertical="center"/>
    </xf>
    <xf numFmtId="3" fontId="2" fillId="2" borderId="1" xfId="0" applyNumberFormat="1" applyFont="1" applyFill="1" applyBorder="1" applyAlignment="1">
      <alignment vertical="center"/>
    </xf>
    <xf numFmtId="3" fontId="2" fillId="2" borderId="22" xfId="0" applyNumberFormat="1" applyFont="1" applyFill="1" applyBorder="1" applyAlignment="1">
      <alignment vertical="center"/>
    </xf>
    <xf numFmtId="3" fontId="2" fillId="2" borderId="23"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3" fontId="6" fillId="3" borderId="56" xfId="0" applyNumberFormat="1" applyFont="1" applyFill="1" applyBorder="1" applyAlignment="1">
      <alignment horizontal="right" vertical="center"/>
    </xf>
    <xf numFmtId="3" fontId="6" fillId="3" borderId="16" xfId="0" applyNumberFormat="1" applyFont="1" applyFill="1" applyBorder="1" applyAlignment="1">
      <alignment horizontal="right" vertical="center"/>
    </xf>
    <xf numFmtId="0" fontId="0" fillId="0" borderId="18" xfId="0" applyBorder="1" applyAlignment="1">
      <alignment horizontal="right" vertical="center"/>
    </xf>
    <xf numFmtId="0" fontId="0" fillId="0" borderId="18" xfId="0" applyBorder="1" applyAlignment="1">
      <alignment/>
    </xf>
    <xf numFmtId="3" fontId="6" fillId="3" borderId="38" xfId="0" applyNumberFormat="1" applyFont="1" applyFill="1" applyBorder="1" applyAlignment="1">
      <alignment horizontal="right" vertical="center"/>
    </xf>
    <xf numFmtId="0" fontId="0" fillId="2" borderId="3" xfId="0" applyFont="1" applyFill="1" applyBorder="1" applyAlignment="1">
      <alignment/>
    </xf>
    <xf numFmtId="0" fontId="0" fillId="0" borderId="28" xfId="0" applyBorder="1" applyAlignment="1">
      <alignment/>
    </xf>
    <xf numFmtId="3" fontId="6" fillId="0" borderId="6" xfId="0" applyNumberFormat="1" applyFont="1" applyBorder="1" applyAlignment="1">
      <alignment horizontal="right" vertical="center"/>
    </xf>
    <xf numFmtId="3" fontId="6" fillId="0" borderId="31" xfId="0" applyNumberFormat="1" applyFont="1" applyBorder="1" applyAlignment="1">
      <alignment horizontal="right" vertical="center"/>
    </xf>
    <xf numFmtId="3" fontId="6" fillId="0" borderId="9" xfId="0" applyNumberFormat="1" applyFont="1" applyBorder="1" applyAlignment="1">
      <alignment horizontal="right" vertical="center"/>
    </xf>
    <xf numFmtId="3" fontId="6" fillId="0" borderId="9" xfId="0" applyNumberFormat="1" applyFont="1" applyBorder="1" applyAlignment="1">
      <alignment horizontal="center" vertical="center"/>
    </xf>
    <xf numFmtId="3" fontId="6" fillId="0" borderId="27"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27" xfId="0" applyNumberFormat="1" applyFont="1" applyBorder="1" applyAlignment="1">
      <alignment horizontal="center" vertical="center"/>
    </xf>
    <xf numFmtId="3" fontId="2" fillId="0" borderId="51" xfId="0" applyNumberFormat="1" applyFont="1" applyBorder="1" applyAlignment="1">
      <alignment horizontal="center" vertical="center"/>
    </xf>
    <xf numFmtId="3" fontId="6" fillId="3" borderId="18" xfId="0" applyNumberFormat="1" applyFont="1" applyFill="1" applyBorder="1" applyAlignment="1">
      <alignment vertical="center"/>
    </xf>
    <xf numFmtId="3" fontId="2" fillId="0" borderId="3" xfId="0" applyNumberFormat="1" applyFont="1" applyBorder="1" applyAlignment="1">
      <alignment vertical="center"/>
    </xf>
    <xf numFmtId="3" fontId="2" fillId="0" borderId="28" xfId="0" applyNumberFormat="1" applyFont="1" applyBorder="1" applyAlignment="1">
      <alignment vertical="center"/>
    </xf>
    <xf numFmtId="3" fontId="2" fillId="0" borderId="14" xfId="0" applyNumberFormat="1" applyFont="1" applyBorder="1" applyAlignment="1">
      <alignment vertical="center"/>
    </xf>
    <xf numFmtId="3" fontId="2" fillId="0" borderId="45" xfId="0" applyNumberFormat="1" applyFont="1" applyBorder="1" applyAlignment="1">
      <alignment vertical="center"/>
    </xf>
    <xf numFmtId="3" fontId="2" fillId="0" borderId="35" xfId="0" applyNumberFormat="1" applyFont="1" applyBorder="1" applyAlignment="1">
      <alignment vertical="center"/>
    </xf>
    <xf numFmtId="3" fontId="2" fillId="0" borderId="30" xfId="0" applyNumberFormat="1" applyFont="1" applyBorder="1" applyAlignment="1">
      <alignment vertical="center"/>
    </xf>
    <xf numFmtId="0" fontId="6" fillId="3" borderId="6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0" fillId="0" borderId="36" xfId="0" applyBorder="1" applyAlignment="1">
      <alignment horizontal="center" vertical="center" wrapText="1"/>
    </xf>
    <xf numFmtId="3" fontId="2" fillId="0" borderId="33" xfId="0" applyNumberFormat="1" applyFont="1" applyBorder="1" applyAlignment="1">
      <alignment vertical="center"/>
    </xf>
    <xf numFmtId="3" fontId="2" fillId="0" borderId="37" xfId="0" applyNumberFormat="1" applyFont="1" applyBorder="1" applyAlignment="1">
      <alignment vertical="center"/>
    </xf>
    <xf numFmtId="3" fontId="2" fillId="0" borderId="34" xfId="0" applyNumberFormat="1" applyFont="1" applyBorder="1" applyAlignment="1">
      <alignment vertical="center"/>
    </xf>
    <xf numFmtId="3" fontId="2" fillId="0" borderId="32" xfId="0" applyNumberFormat="1" applyFont="1" applyBorder="1" applyAlignment="1">
      <alignment vertical="center"/>
    </xf>
    <xf numFmtId="0" fontId="6" fillId="3" borderId="43" xfId="0" applyFont="1" applyFill="1" applyBorder="1" applyAlignment="1" quotePrefix="1">
      <alignment horizontal="center" vertical="center" wrapText="1"/>
    </xf>
    <xf numFmtId="0" fontId="6" fillId="3" borderId="33"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3" fontId="6" fillId="0" borderId="53" xfId="0" applyNumberFormat="1" applyFont="1" applyBorder="1" applyAlignment="1">
      <alignment vertical="center"/>
    </xf>
    <xf numFmtId="3" fontId="6" fillId="0" borderId="21" xfId="0" applyNumberFormat="1" applyFont="1" applyBorder="1" applyAlignment="1">
      <alignment vertical="center"/>
    </xf>
    <xf numFmtId="3" fontId="6" fillId="0" borderId="12" xfId="0" applyNumberFormat="1" applyFont="1" applyBorder="1" applyAlignment="1">
      <alignment vertical="center"/>
    </xf>
    <xf numFmtId="3" fontId="6" fillId="0" borderId="13" xfId="0" applyNumberFormat="1" applyFont="1" applyBorder="1" applyAlignment="1">
      <alignment vertical="center"/>
    </xf>
    <xf numFmtId="3" fontId="6" fillId="0" borderId="59" xfId="0" applyNumberFormat="1" applyFont="1" applyBorder="1" applyAlignment="1">
      <alignment vertical="center"/>
    </xf>
    <xf numFmtId="3" fontId="6" fillId="0" borderId="64" xfId="0" applyNumberFormat="1" applyFont="1" applyBorder="1" applyAlignment="1">
      <alignment vertical="center"/>
    </xf>
    <xf numFmtId="3" fontId="6" fillId="0" borderId="60" xfId="0" applyNumberFormat="1" applyFont="1" applyBorder="1" applyAlignment="1">
      <alignment vertical="center"/>
    </xf>
    <xf numFmtId="3" fontId="6" fillId="0" borderId="48" xfId="0" applyNumberFormat="1" applyFont="1" applyBorder="1" applyAlignment="1">
      <alignment vertical="center"/>
    </xf>
    <xf numFmtId="3" fontId="6" fillId="0" borderId="17" xfId="0" applyNumberFormat="1" applyFont="1" applyBorder="1" applyAlignment="1">
      <alignment vertical="center"/>
    </xf>
    <xf numFmtId="3" fontId="6" fillId="0" borderId="63" xfId="0" applyNumberFormat="1" applyFont="1" applyBorder="1" applyAlignment="1">
      <alignment vertical="center"/>
    </xf>
    <xf numFmtId="3" fontId="6" fillId="0" borderId="26" xfId="0" applyNumberFormat="1" applyFont="1" applyBorder="1" applyAlignment="1">
      <alignment vertical="center"/>
    </xf>
    <xf numFmtId="3" fontId="6" fillId="0" borderId="43" xfId="0" applyNumberFormat="1" applyFont="1" applyBorder="1" applyAlignment="1">
      <alignment vertical="center"/>
    </xf>
    <xf numFmtId="3" fontId="6" fillId="0" borderId="62" xfId="0" applyNumberFormat="1" applyFont="1" applyBorder="1" applyAlignment="1">
      <alignment vertical="center"/>
    </xf>
    <xf numFmtId="3" fontId="6" fillId="0" borderId="49" xfId="0" applyNumberFormat="1" applyFont="1" applyBorder="1" applyAlignment="1">
      <alignment vertical="center"/>
    </xf>
    <xf numFmtId="0" fontId="5" fillId="3" borderId="65" xfId="0" applyFont="1" applyFill="1" applyBorder="1" applyAlignment="1">
      <alignment horizontal="left" vertical="center" wrapText="1"/>
    </xf>
    <xf numFmtId="0" fontId="5" fillId="3" borderId="66" xfId="0" applyFont="1" applyFill="1" applyBorder="1" applyAlignment="1">
      <alignment horizontal="left" vertical="center" wrapText="1"/>
    </xf>
    <xf numFmtId="0" fontId="11" fillId="3" borderId="63"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0" fillId="0" borderId="30" xfId="0" applyBorder="1" applyAlignment="1">
      <alignment horizontal="center" vertical="center" wrapText="1"/>
    </xf>
    <xf numFmtId="3" fontId="6" fillId="0" borderId="3" xfId="20" applyNumberFormat="1" applyFont="1" applyFill="1" applyBorder="1" applyAlignment="1">
      <alignment horizontal="right" vertical="center" wrapText="1"/>
      <protection/>
    </xf>
    <xf numFmtId="3" fontId="6" fillId="0" borderId="54" xfId="20" applyNumberFormat="1" applyFont="1" applyFill="1" applyBorder="1" applyAlignment="1">
      <alignment horizontal="right" vertical="center" wrapText="1"/>
      <protection/>
    </xf>
    <xf numFmtId="3" fontId="6" fillId="0" borderId="45" xfId="20" applyNumberFormat="1" applyFont="1" applyFill="1" applyBorder="1" applyAlignment="1">
      <alignment horizontal="right" vertical="center" wrapText="1"/>
      <protection/>
    </xf>
    <xf numFmtId="3" fontId="6" fillId="0" borderId="14" xfId="20" applyNumberFormat="1" applyFont="1" applyFill="1" applyBorder="1" applyAlignment="1">
      <alignment horizontal="center" vertical="center" wrapText="1"/>
      <protection/>
    </xf>
    <xf numFmtId="3" fontId="6" fillId="0" borderId="45" xfId="20" applyNumberFormat="1" applyFont="1" applyFill="1" applyBorder="1" applyAlignment="1">
      <alignment horizontal="center" vertical="center" wrapText="1"/>
      <protection/>
    </xf>
    <xf numFmtId="3" fontId="6" fillId="0" borderId="25" xfId="20" applyNumberFormat="1" applyFont="1" applyFill="1" applyBorder="1" applyAlignment="1">
      <alignment horizontal="right" vertical="center" wrapText="1"/>
      <protection/>
    </xf>
    <xf numFmtId="3" fontId="6" fillId="0" borderId="1" xfId="20" applyNumberFormat="1" applyFont="1" applyFill="1" applyBorder="1" applyAlignment="1">
      <alignment horizontal="right" vertical="center" wrapText="1"/>
      <protection/>
    </xf>
    <xf numFmtId="3" fontId="6" fillId="0" borderId="1" xfId="20" applyNumberFormat="1" applyFont="1" applyFill="1" applyBorder="1" applyAlignment="1">
      <alignment vertical="center" wrapText="1"/>
      <protection/>
    </xf>
    <xf numFmtId="3" fontId="6" fillId="0" borderId="3" xfId="20" applyFont="1" applyFill="1" applyBorder="1" applyAlignment="1">
      <alignment vertical="center" wrapText="1"/>
      <protection/>
    </xf>
    <xf numFmtId="3" fontId="6" fillId="0" borderId="28" xfId="20" applyFont="1" applyFill="1" applyBorder="1" applyAlignment="1">
      <alignment vertical="center" wrapText="1"/>
      <protection/>
    </xf>
    <xf numFmtId="3" fontId="6" fillId="0" borderId="14" xfId="20" applyNumberFormat="1" applyFont="1" applyFill="1" applyBorder="1" applyAlignment="1">
      <alignment vertical="center" wrapText="1"/>
      <protection/>
    </xf>
    <xf numFmtId="3" fontId="6" fillId="0" borderId="54" xfId="20" applyNumberFormat="1" applyFont="1" applyFill="1" applyBorder="1" applyAlignment="1">
      <alignment vertical="center" wrapText="1"/>
      <protection/>
    </xf>
    <xf numFmtId="4" fontId="6" fillId="0" borderId="14" xfId="20" applyNumberFormat="1" applyFont="1" applyFill="1" applyBorder="1" applyAlignment="1">
      <alignment vertical="center" wrapText="1"/>
      <protection/>
    </xf>
    <xf numFmtId="4" fontId="6" fillId="0" borderId="54" xfId="20" applyNumberFormat="1" applyFont="1" applyFill="1" applyBorder="1" applyAlignment="1">
      <alignment vertical="center" wrapText="1"/>
      <protection/>
    </xf>
    <xf numFmtId="3" fontId="6" fillId="0" borderId="3" xfId="20" applyNumberFormat="1" applyFont="1" applyFill="1" applyBorder="1" applyAlignment="1">
      <alignment vertical="center" wrapText="1"/>
      <protection/>
    </xf>
    <xf numFmtId="3" fontId="6" fillId="0" borderId="28" xfId="20" applyNumberFormat="1" applyFont="1" applyFill="1" applyBorder="1" applyAlignment="1">
      <alignment vertical="center" wrapText="1"/>
      <protection/>
    </xf>
    <xf numFmtId="3" fontId="6" fillId="0" borderId="25" xfId="20" applyFont="1" applyFill="1" applyBorder="1" applyAlignment="1">
      <alignment horizontal="left" vertical="center" wrapText="1"/>
      <protection/>
    </xf>
    <xf numFmtId="3" fontId="6" fillId="0" borderId="22" xfId="20" applyFont="1" applyFill="1" applyBorder="1" applyAlignment="1">
      <alignment horizontal="left" vertical="center" wrapText="1"/>
      <protection/>
    </xf>
    <xf numFmtId="3" fontId="6" fillId="0" borderId="45" xfId="20" applyNumberFormat="1" applyFont="1" applyFill="1" applyBorder="1" applyAlignment="1">
      <alignment vertical="center" wrapText="1"/>
      <protection/>
    </xf>
    <xf numFmtId="0" fontId="6" fillId="0" borderId="42" xfId="0" applyFont="1" applyBorder="1" applyAlignment="1">
      <alignment wrapText="1"/>
    </xf>
    <xf numFmtId="0" fontId="0" fillId="0" borderId="37" xfId="0" applyFont="1" applyBorder="1" applyAlignment="1">
      <alignment horizontal="left"/>
    </xf>
    <xf numFmtId="0" fontId="0" fillId="0" borderId="40" xfId="0" applyFont="1" applyBorder="1" applyAlignment="1">
      <alignment horizontal="left"/>
    </xf>
    <xf numFmtId="0" fontId="6" fillId="3" borderId="29" xfId="0" applyFont="1" applyFill="1" applyBorder="1" applyAlignment="1">
      <alignment horizontal="center" vertical="center" wrapText="1"/>
    </xf>
    <xf numFmtId="3" fontId="6" fillId="0" borderId="14" xfId="20" applyNumberFormat="1" applyFont="1" applyFill="1" applyBorder="1" applyAlignment="1">
      <alignment horizontal="right" vertical="center" wrapText="1"/>
      <protection/>
    </xf>
    <xf numFmtId="3" fontId="6" fillId="0" borderId="47" xfId="20" applyNumberFormat="1" applyFont="1" applyFill="1" applyBorder="1" applyAlignment="1">
      <alignment horizontal="right" vertical="center" wrapText="1"/>
      <protection/>
    </xf>
    <xf numFmtId="3" fontId="6" fillId="0" borderId="11" xfId="20" applyNumberFormat="1" applyFont="1" applyFill="1" applyBorder="1" applyAlignment="1">
      <alignment horizontal="right" vertical="center" wrapText="1"/>
      <protection/>
    </xf>
    <xf numFmtId="3" fontId="6" fillId="0" borderId="12" xfId="20" applyNumberFormat="1" applyFont="1" applyFill="1" applyBorder="1" applyAlignment="1">
      <alignment vertical="center" wrapText="1"/>
      <protection/>
    </xf>
    <xf numFmtId="3" fontId="6" fillId="0" borderId="53" xfId="20" applyNumberFormat="1" applyFont="1" applyFill="1" applyBorder="1" applyAlignment="1">
      <alignment vertical="center" wrapText="1"/>
      <protection/>
    </xf>
    <xf numFmtId="3" fontId="6" fillId="0" borderId="19" xfId="20" applyFont="1" applyFill="1" applyBorder="1" applyAlignment="1">
      <alignment vertical="center" wrapText="1"/>
      <protection/>
    </xf>
    <xf numFmtId="0" fontId="5" fillId="0" borderId="67" xfId="0" applyFont="1" applyBorder="1" applyAlignment="1">
      <alignment vertical="center" wrapText="1"/>
    </xf>
    <xf numFmtId="3" fontId="6" fillId="0" borderId="25" xfId="20" applyNumberFormat="1" applyFont="1" applyFill="1" applyBorder="1" applyAlignment="1">
      <alignment vertical="center" wrapText="1"/>
      <protection/>
    </xf>
    <xf numFmtId="3" fontId="6" fillId="0" borderId="22" xfId="20" applyNumberFormat="1" applyFont="1" applyFill="1" applyBorder="1" applyAlignment="1">
      <alignment vertical="center" wrapText="1"/>
      <protection/>
    </xf>
    <xf numFmtId="3" fontId="6" fillId="0" borderId="21" xfId="20" applyNumberFormat="1" applyFont="1" applyFill="1" applyBorder="1" applyAlignment="1">
      <alignment vertical="center" wrapText="1"/>
      <protection/>
    </xf>
    <xf numFmtId="3" fontId="2" fillId="0" borderId="53" xfId="20" applyNumberFormat="1" applyFont="1" applyFill="1" applyBorder="1" applyAlignment="1">
      <alignment vertical="center" wrapText="1"/>
      <protection/>
    </xf>
    <xf numFmtId="3" fontId="2" fillId="0" borderId="11" xfId="20" applyNumberFormat="1" applyFont="1" applyFill="1" applyBorder="1" applyAlignment="1">
      <alignment vertical="center" wrapText="1"/>
      <protection/>
    </xf>
    <xf numFmtId="3" fontId="6" fillId="0" borderId="58" xfId="20" applyNumberFormat="1" applyFont="1" applyFill="1" applyBorder="1" applyAlignment="1">
      <alignment horizontal="right" vertical="center" wrapText="1"/>
      <protection/>
    </xf>
    <xf numFmtId="3" fontId="6" fillId="0" borderId="23" xfId="20" applyNumberFormat="1" applyFont="1" applyFill="1" applyBorder="1" applyAlignment="1">
      <alignment horizontal="right" vertical="center" wrapText="1"/>
      <protection/>
    </xf>
    <xf numFmtId="3" fontId="6" fillId="0" borderId="68" xfId="20" applyNumberFormat="1" applyFont="1" applyFill="1" applyBorder="1" applyAlignment="1">
      <alignment horizontal="right" vertical="center" wrapText="1"/>
      <protection/>
    </xf>
    <xf numFmtId="3" fontId="6" fillId="0" borderId="69" xfId="20" applyNumberFormat="1" applyFont="1" applyFill="1" applyBorder="1" applyAlignment="1">
      <alignment horizontal="right" vertical="center" wrapText="1"/>
      <protection/>
    </xf>
    <xf numFmtId="3" fontId="2" fillId="0" borderId="1" xfId="20" applyNumberFormat="1" applyFont="1" applyFill="1" applyBorder="1" applyAlignment="1">
      <alignment vertical="center" wrapText="1"/>
      <protection/>
    </xf>
    <xf numFmtId="3" fontId="2" fillId="0" borderId="14" xfId="20" applyNumberFormat="1" applyFont="1" applyFill="1" applyBorder="1" applyAlignment="1">
      <alignment vertical="center" wrapText="1"/>
      <protection/>
    </xf>
    <xf numFmtId="3" fontId="2" fillId="0" borderId="14" xfId="20" applyNumberFormat="1" applyFont="1" applyFill="1" applyBorder="1" applyAlignment="1">
      <alignment horizontal="center" vertical="center" wrapText="1"/>
      <protection/>
    </xf>
    <xf numFmtId="3" fontId="2" fillId="0" borderId="54" xfId="20" applyNumberFormat="1" applyFont="1" applyFill="1" applyBorder="1" applyAlignment="1">
      <alignment horizontal="center" vertical="center" wrapText="1"/>
      <protection/>
    </xf>
    <xf numFmtId="3" fontId="6" fillId="0" borderId="69" xfId="20" applyNumberFormat="1" applyFont="1" applyFill="1" applyBorder="1" applyAlignment="1">
      <alignment vertical="center" wrapText="1"/>
      <protection/>
    </xf>
    <xf numFmtId="3" fontId="6" fillId="0" borderId="25" xfId="20" applyFont="1" applyFill="1" applyBorder="1" applyAlignment="1">
      <alignment vertical="center" wrapText="1"/>
      <protection/>
    </xf>
    <xf numFmtId="0" fontId="5" fillId="0" borderId="22" xfId="0" applyFont="1" applyBorder="1" applyAlignment="1">
      <alignment vertical="center" wrapText="1"/>
    </xf>
    <xf numFmtId="0" fontId="5" fillId="0" borderId="22" xfId="0" applyFont="1" applyFill="1" applyBorder="1" applyAlignment="1">
      <alignment vertical="center" wrapText="1"/>
    </xf>
    <xf numFmtId="3" fontId="6" fillId="0" borderId="68" xfId="20" applyFont="1" applyFill="1" applyBorder="1" applyAlignment="1">
      <alignment vertical="center" wrapText="1"/>
      <protection/>
    </xf>
    <xf numFmtId="0" fontId="5" fillId="0" borderId="24" xfId="0" applyFont="1" applyBorder="1" applyAlignment="1">
      <alignment vertical="center" wrapText="1"/>
    </xf>
    <xf numFmtId="3" fontId="6" fillId="0" borderId="19" xfId="20" applyFont="1" applyFill="1" applyBorder="1" applyAlignment="1">
      <alignment horizontal="left" vertical="center" wrapText="1"/>
      <protection/>
    </xf>
    <xf numFmtId="3" fontId="6" fillId="0" borderId="67" xfId="20" applyFont="1" applyFill="1" applyBorder="1" applyAlignment="1">
      <alignment horizontal="left" vertical="center" wrapText="1"/>
      <protection/>
    </xf>
    <xf numFmtId="3" fontId="6" fillId="0" borderId="8" xfId="20" applyNumberFormat="1" applyFont="1" applyFill="1" applyBorder="1" applyAlignment="1">
      <alignment vertical="center" wrapText="1"/>
      <protection/>
    </xf>
    <xf numFmtId="3" fontId="6" fillId="0" borderId="44" xfId="20" applyNumberFormat="1" applyFont="1" applyFill="1" applyBorder="1" applyAlignment="1">
      <alignment vertical="center" wrapText="1"/>
      <protection/>
    </xf>
    <xf numFmtId="3" fontId="6" fillId="0" borderId="7" xfId="20" applyNumberFormat="1" applyFont="1" applyFill="1" applyBorder="1" applyAlignment="1">
      <alignment vertical="center" wrapText="1"/>
      <protection/>
    </xf>
    <xf numFmtId="3" fontId="6" fillId="0" borderId="41" xfId="20" applyNumberFormat="1" applyFont="1" applyFill="1" applyBorder="1" applyAlignment="1">
      <alignment vertical="center" wrapText="1"/>
      <protection/>
    </xf>
    <xf numFmtId="3" fontId="6" fillId="0" borderId="46" xfId="20" applyNumberFormat="1" applyFont="1" applyFill="1" applyBorder="1" applyAlignment="1">
      <alignment vertical="center" wrapText="1"/>
      <protection/>
    </xf>
    <xf numFmtId="3" fontId="6" fillId="0" borderId="47" xfId="20" applyNumberFormat="1" applyFont="1" applyFill="1" applyBorder="1" applyAlignment="1">
      <alignment vertical="center" wrapText="1"/>
      <protection/>
    </xf>
    <xf numFmtId="3" fontId="6" fillId="0" borderId="11" xfId="20" applyNumberFormat="1" applyFont="1" applyFill="1" applyBorder="1" applyAlignment="1">
      <alignment vertical="center" wrapText="1"/>
      <protection/>
    </xf>
    <xf numFmtId="3" fontId="6" fillId="0" borderId="10" xfId="20" applyFont="1" applyFill="1" applyBorder="1" applyAlignment="1">
      <alignment horizontal="left" vertical="center" wrapText="1"/>
      <protection/>
    </xf>
    <xf numFmtId="3" fontId="6" fillId="0" borderId="57" xfId="20" applyFont="1" applyFill="1" applyBorder="1" applyAlignment="1">
      <alignment horizontal="left" vertical="center" wrapText="1"/>
      <protection/>
    </xf>
    <xf numFmtId="0" fontId="2" fillId="0" borderId="42" xfId="0" applyFont="1" applyBorder="1" applyAlignment="1">
      <alignment/>
    </xf>
    <xf numFmtId="3" fontId="2" fillId="0" borderId="69" xfId="20" applyNumberFormat="1" applyFont="1" applyFill="1" applyBorder="1" applyAlignment="1">
      <alignment vertical="center" wrapText="1"/>
      <protection/>
    </xf>
    <xf numFmtId="3" fontId="2" fillId="0" borderId="23" xfId="20" applyNumberFormat="1" applyFont="1" applyFill="1" applyBorder="1" applyAlignment="1">
      <alignment vertical="center" wrapText="1"/>
      <protection/>
    </xf>
    <xf numFmtId="4" fontId="6" fillId="0" borderId="11" xfId="20" applyNumberFormat="1" applyFont="1" applyFill="1" applyBorder="1" applyAlignment="1">
      <alignment vertical="center" wrapText="1"/>
      <protection/>
    </xf>
    <xf numFmtId="4" fontId="6" fillId="0" borderId="46" xfId="20" applyNumberFormat="1" applyFont="1" applyFill="1" applyBorder="1" applyAlignment="1">
      <alignment vertical="center" wrapText="1"/>
      <protection/>
    </xf>
  </cellXfs>
  <cellStyles count="9">
    <cellStyle name="Normal" xfId="0"/>
    <cellStyle name="Currency [0]" xfId="15"/>
    <cellStyle name="Comma" xfId="16"/>
    <cellStyle name="Comma [0]" xfId="17"/>
    <cellStyle name="Hyperlink" xfId="18"/>
    <cellStyle name="Currency" xfId="19"/>
    <cellStyle name="nový"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3"/>
  <sheetViews>
    <sheetView tabSelected="1" workbookViewId="0" topLeftCell="A1">
      <selection activeCell="A1" sqref="A1"/>
    </sheetView>
  </sheetViews>
  <sheetFormatPr defaultColWidth="9.00390625" defaultRowHeight="12.75"/>
  <cols>
    <col min="1" max="1" width="18.125" style="0" customWidth="1"/>
    <col min="2" max="2" width="23.75390625" style="0" customWidth="1"/>
    <col min="3" max="3" width="6.75390625" style="0" customWidth="1"/>
    <col min="4" max="5" width="6.00390625" style="0" customWidth="1"/>
    <col min="6" max="6" width="6.125" style="0" customWidth="1"/>
    <col min="7" max="7" width="4.125" style="0" customWidth="1"/>
    <col min="8" max="8" width="5.875" style="0" customWidth="1"/>
    <col min="9" max="9" width="10.75390625" style="0" customWidth="1"/>
    <col min="10" max="10" width="5.375" style="0" customWidth="1"/>
    <col min="11" max="11" width="6.375" style="0" customWidth="1"/>
    <col min="12" max="12" width="5.25390625" style="0" customWidth="1"/>
    <col min="13" max="13" width="6.625" style="0" customWidth="1"/>
  </cols>
  <sheetData>
    <row r="1" spans="1:6" ht="16.5" thickBot="1">
      <c r="A1" s="1" t="s">
        <v>151</v>
      </c>
      <c r="F1" s="2"/>
    </row>
    <row r="2" spans="1:13" ht="66" customHeight="1">
      <c r="A2" s="63" t="s">
        <v>187</v>
      </c>
      <c r="B2" s="64"/>
      <c r="C2" s="50" t="s">
        <v>174</v>
      </c>
      <c r="D2" s="90"/>
      <c r="E2" s="50" t="s">
        <v>170</v>
      </c>
      <c r="F2" s="51"/>
      <c r="G2" s="57" t="s">
        <v>171</v>
      </c>
      <c r="H2" s="58"/>
      <c r="I2" s="58"/>
      <c r="J2" s="57" t="s">
        <v>173</v>
      </c>
      <c r="K2" s="97"/>
      <c r="L2" s="50" t="s">
        <v>172</v>
      </c>
      <c r="M2" s="90"/>
    </row>
    <row r="3" spans="1:13" ht="19.5" customHeight="1" thickBot="1">
      <c r="A3" s="65"/>
      <c r="B3" s="66"/>
      <c r="C3" s="52" t="s">
        <v>6</v>
      </c>
      <c r="D3" s="53"/>
      <c r="E3" s="52" t="s">
        <v>0</v>
      </c>
      <c r="F3" s="46"/>
      <c r="G3" s="85" t="s">
        <v>1</v>
      </c>
      <c r="H3" s="46"/>
      <c r="I3" s="3" t="s">
        <v>7</v>
      </c>
      <c r="J3" s="95" t="s">
        <v>192</v>
      </c>
      <c r="K3" s="96"/>
      <c r="L3" s="52" t="s">
        <v>2</v>
      </c>
      <c r="M3" s="53"/>
    </row>
    <row r="4" spans="1:13" ht="26.25" customHeight="1">
      <c r="A4" s="67" t="s">
        <v>12</v>
      </c>
      <c r="B4" s="68"/>
      <c r="C4" s="91">
        <v>7389469</v>
      </c>
      <c r="D4" s="92"/>
      <c r="E4" s="91"/>
      <c r="F4" s="93"/>
      <c r="G4" s="94"/>
      <c r="H4" s="93"/>
      <c r="I4" s="19"/>
      <c r="J4" s="94"/>
      <c r="K4" s="92"/>
      <c r="L4" s="60">
        <f>+E4+G4+I4+J4</f>
        <v>0</v>
      </c>
      <c r="M4" s="59"/>
    </row>
    <row r="5" spans="1:13" ht="26.25" customHeight="1">
      <c r="A5" s="69" t="s">
        <v>152</v>
      </c>
      <c r="B5" s="70"/>
      <c r="C5" s="47"/>
      <c r="D5" s="48"/>
      <c r="E5" s="47">
        <v>500000</v>
      </c>
      <c r="F5" s="101"/>
      <c r="G5" s="100"/>
      <c r="H5" s="101"/>
      <c r="I5" s="20"/>
      <c r="J5" s="100"/>
      <c r="K5" s="48"/>
      <c r="L5" s="47">
        <f>+E5+G5+I5+J5</f>
        <v>500000</v>
      </c>
      <c r="M5" s="48"/>
    </row>
    <row r="6" spans="1:13" ht="26.25" customHeight="1" thickBot="1">
      <c r="A6" s="71" t="s">
        <v>12</v>
      </c>
      <c r="B6" s="72"/>
      <c r="C6" s="86"/>
      <c r="D6" s="87"/>
      <c r="E6" s="86"/>
      <c r="F6" s="88"/>
      <c r="G6" s="89"/>
      <c r="H6" s="88"/>
      <c r="I6" s="20"/>
      <c r="J6" s="89">
        <v>3410000</v>
      </c>
      <c r="K6" s="87"/>
      <c r="L6" s="98">
        <f>+E6+G6+I6+J6</f>
        <v>3410000</v>
      </c>
      <c r="M6" s="99"/>
    </row>
    <row r="7" spans="1:13" ht="29.25" customHeight="1" thickBot="1">
      <c r="A7" s="73" t="s">
        <v>8</v>
      </c>
      <c r="B7" s="74"/>
      <c r="C7" s="82">
        <v>7389469</v>
      </c>
      <c r="D7" s="83"/>
      <c r="E7" s="82">
        <v>500000</v>
      </c>
      <c r="F7" s="62"/>
      <c r="G7" s="61">
        <v>0</v>
      </c>
      <c r="H7" s="62"/>
      <c r="I7" s="5">
        <v>0</v>
      </c>
      <c r="J7" s="61">
        <f>SUM(J4:K6)</f>
        <v>3410000</v>
      </c>
      <c r="K7" s="83"/>
      <c r="L7" s="82">
        <f>SUM(L4:M6)</f>
        <v>3910000</v>
      </c>
      <c r="M7" s="83"/>
    </row>
    <row r="8" ht="13.5" thickBot="1"/>
    <row r="9" spans="1:13" ht="72" customHeight="1">
      <c r="A9" s="63" t="s">
        <v>188</v>
      </c>
      <c r="B9" s="64"/>
      <c r="C9" s="50" t="s">
        <v>174</v>
      </c>
      <c r="D9" s="90"/>
      <c r="E9" s="50" t="s">
        <v>170</v>
      </c>
      <c r="F9" s="51"/>
      <c r="G9" s="57" t="s">
        <v>171</v>
      </c>
      <c r="H9" s="58"/>
      <c r="I9" s="58"/>
      <c r="J9" s="57" t="s">
        <v>173</v>
      </c>
      <c r="K9" s="97"/>
      <c r="L9" s="50" t="s">
        <v>172</v>
      </c>
      <c r="M9" s="90"/>
    </row>
    <row r="10" spans="1:13" ht="22.5" customHeight="1" thickBot="1">
      <c r="A10" s="65"/>
      <c r="B10" s="66"/>
      <c r="C10" s="52" t="s">
        <v>6</v>
      </c>
      <c r="D10" s="53"/>
      <c r="E10" s="52" t="s">
        <v>0</v>
      </c>
      <c r="F10" s="46"/>
      <c r="G10" s="85" t="s">
        <v>1</v>
      </c>
      <c r="H10" s="46"/>
      <c r="I10" s="3" t="s">
        <v>7</v>
      </c>
      <c r="J10" s="95" t="s">
        <v>192</v>
      </c>
      <c r="K10" s="96"/>
      <c r="L10" s="52" t="s">
        <v>2</v>
      </c>
      <c r="M10" s="53"/>
    </row>
    <row r="11" spans="1:13" ht="26.25" customHeight="1">
      <c r="A11" s="55" t="s">
        <v>153</v>
      </c>
      <c r="B11" s="49"/>
      <c r="C11" s="60"/>
      <c r="D11" s="59"/>
      <c r="E11" s="60">
        <v>100000</v>
      </c>
      <c r="F11" s="54"/>
      <c r="G11" s="56"/>
      <c r="H11" s="54"/>
      <c r="I11" s="21"/>
      <c r="J11" s="56">
        <v>0</v>
      </c>
      <c r="K11" s="59"/>
      <c r="L11" s="60">
        <f>+E11+G11+I11+J11</f>
        <v>100000</v>
      </c>
      <c r="M11" s="59"/>
    </row>
    <row r="12" spans="1:13" ht="26.25" customHeight="1">
      <c r="A12" s="75" t="s">
        <v>11</v>
      </c>
      <c r="B12" s="76"/>
      <c r="C12" s="77"/>
      <c r="D12" s="78"/>
      <c r="E12" s="77">
        <v>120000</v>
      </c>
      <c r="F12" s="84"/>
      <c r="G12" s="84"/>
      <c r="H12" s="84"/>
      <c r="I12" s="20"/>
      <c r="J12" s="84">
        <v>0</v>
      </c>
      <c r="K12" s="78"/>
      <c r="L12" s="77">
        <f>+E12+G12+I12+J12</f>
        <v>120000</v>
      </c>
      <c r="M12" s="78"/>
    </row>
    <row r="13" spans="1:13" ht="26.25" customHeight="1">
      <c r="A13" s="75" t="s">
        <v>154</v>
      </c>
      <c r="B13" s="76"/>
      <c r="C13" s="77"/>
      <c r="D13" s="78"/>
      <c r="E13" s="77">
        <v>800000</v>
      </c>
      <c r="F13" s="84"/>
      <c r="G13" s="84"/>
      <c r="H13" s="84"/>
      <c r="I13" s="20"/>
      <c r="J13" s="84">
        <v>0</v>
      </c>
      <c r="K13" s="78"/>
      <c r="L13" s="77">
        <f aca="true" t="shared" si="0" ref="L13:L20">+E13+G13+I13+J13</f>
        <v>800000</v>
      </c>
      <c r="M13" s="78"/>
    </row>
    <row r="14" spans="1:13" ht="26.25" customHeight="1">
      <c r="A14" s="75" t="s">
        <v>155</v>
      </c>
      <c r="B14" s="76"/>
      <c r="C14" s="77"/>
      <c r="D14" s="78"/>
      <c r="E14" s="77">
        <v>1200000</v>
      </c>
      <c r="F14" s="84"/>
      <c r="G14" s="84"/>
      <c r="H14" s="84"/>
      <c r="I14" s="20"/>
      <c r="J14" s="84">
        <v>0</v>
      </c>
      <c r="K14" s="78"/>
      <c r="L14" s="77">
        <f t="shared" si="0"/>
        <v>1200000</v>
      </c>
      <c r="M14" s="78"/>
    </row>
    <row r="15" spans="1:13" ht="26.25" customHeight="1">
      <c r="A15" s="75" t="s">
        <v>156</v>
      </c>
      <c r="B15" s="76"/>
      <c r="C15" s="77"/>
      <c r="D15" s="78"/>
      <c r="E15" s="77">
        <v>5280000</v>
      </c>
      <c r="F15" s="84"/>
      <c r="G15" s="84"/>
      <c r="H15" s="84"/>
      <c r="I15" s="20"/>
      <c r="J15" s="84">
        <v>0</v>
      </c>
      <c r="K15" s="78"/>
      <c r="L15" s="77">
        <f t="shared" si="0"/>
        <v>5280000</v>
      </c>
      <c r="M15" s="78"/>
    </row>
    <row r="16" spans="1:13" ht="26.25" customHeight="1">
      <c r="A16" s="75" t="s">
        <v>16</v>
      </c>
      <c r="B16" s="76"/>
      <c r="C16" s="77"/>
      <c r="D16" s="78"/>
      <c r="E16" s="77"/>
      <c r="F16" s="84"/>
      <c r="G16" s="84"/>
      <c r="H16" s="84"/>
      <c r="I16" s="20"/>
      <c r="J16" s="84">
        <v>0</v>
      </c>
      <c r="K16" s="78"/>
      <c r="L16" s="77">
        <f t="shared" si="0"/>
        <v>0</v>
      </c>
      <c r="M16" s="78"/>
    </row>
    <row r="17" spans="1:13" ht="26.25" customHeight="1">
      <c r="A17" s="75" t="s">
        <v>13</v>
      </c>
      <c r="B17" s="76"/>
      <c r="C17" s="77"/>
      <c r="D17" s="78"/>
      <c r="E17" s="77"/>
      <c r="F17" s="84"/>
      <c r="G17" s="84"/>
      <c r="H17" s="84"/>
      <c r="I17" s="20"/>
      <c r="J17" s="84">
        <v>8000000</v>
      </c>
      <c r="K17" s="78"/>
      <c r="L17" s="77">
        <f t="shared" si="0"/>
        <v>8000000</v>
      </c>
      <c r="M17" s="78"/>
    </row>
    <row r="18" spans="1:13" ht="31.5" customHeight="1">
      <c r="A18" s="75" t="s">
        <v>14</v>
      </c>
      <c r="B18" s="76"/>
      <c r="C18" s="77"/>
      <c r="D18" s="78"/>
      <c r="E18" s="77"/>
      <c r="F18" s="84"/>
      <c r="G18" s="84"/>
      <c r="H18" s="84"/>
      <c r="I18" s="20"/>
      <c r="J18" s="84">
        <v>0</v>
      </c>
      <c r="K18" s="78"/>
      <c r="L18" s="77">
        <f t="shared" si="0"/>
        <v>0</v>
      </c>
      <c r="M18" s="78"/>
    </row>
    <row r="19" spans="1:13" ht="26.25" customHeight="1">
      <c r="A19" s="75" t="s">
        <v>15</v>
      </c>
      <c r="B19" s="76"/>
      <c r="C19" s="77"/>
      <c r="D19" s="78"/>
      <c r="E19" s="77"/>
      <c r="F19" s="84"/>
      <c r="G19" s="84"/>
      <c r="H19" s="84"/>
      <c r="I19" s="20"/>
      <c r="J19" s="84">
        <v>0</v>
      </c>
      <c r="K19" s="78"/>
      <c r="L19" s="77">
        <f t="shared" si="0"/>
        <v>0</v>
      </c>
      <c r="M19" s="78"/>
    </row>
    <row r="20" spans="1:13" ht="26.25" customHeight="1" thickBot="1">
      <c r="A20" s="102" t="s">
        <v>157</v>
      </c>
      <c r="B20" s="103"/>
      <c r="C20" s="98"/>
      <c r="D20" s="99"/>
      <c r="E20" s="98">
        <v>9300000</v>
      </c>
      <c r="F20" s="104"/>
      <c r="G20" s="105"/>
      <c r="H20" s="104"/>
      <c r="I20" s="19"/>
      <c r="J20" s="105"/>
      <c r="K20" s="99"/>
      <c r="L20" s="77">
        <f t="shared" si="0"/>
        <v>9300000</v>
      </c>
      <c r="M20" s="78"/>
    </row>
    <row r="21" spans="1:13" ht="26.25" customHeight="1" thickBot="1">
      <c r="A21" s="73" t="s">
        <v>10</v>
      </c>
      <c r="B21" s="81"/>
      <c r="C21" s="82">
        <v>0</v>
      </c>
      <c r="D21" s="83"/>
      <c r="E21" s="82">
        <v>16800000</v>
      </c>
      <c r="F21" s="62"/>
      <c r="G21" s="61">
        <v>0</v>
      </c>
      <c r="H21" s="62"/>
      <c r="I21" s="5">
        <v>0</v>
      </c>
      <c r="J21" s="61">
        <f>SUM(J11:K20)</f>
        <v>8000000</v>
      </c>
      <c r="K21" s="83"/>
      <c r="L21" s="82">
        <f>SUM(L11:M20)</f>
        <v>24800000</v>
      </c>
      <c r="M21" s="83"/>
    </row>
    <row r="22" spans="1:13" ht="9" customHeight="1" thickBot="1">
      <c r="A22" s="6"/>
      <c r="B22" s="6"/>
      <c r="C22" s="6"/>
      <c r="D22" s="6"/>
      <c r="E22" s="6"/>
      <c r="F22" s="6"/>
      <c r="G22" s="6"/>
      <c r="H22" s="6"/>
      <c r="I22" s="6"/>
      <c r="J22" s="6"/>
      <c r="K22" s="6"/>
      <c r="L22" s="6"/>
      <c r="M22" s="6"/>
    </row>
    <row r="23" spans="1:13" ht="20.25" customHeight="1" thickBot="1">
      <c r="A23" s="79" t="s">
        <v>3</v>
      </c>
      <c r="B23" s="80"/>
      <c r="C23" s="82">
        <f>+C21+C7</f>
        <v>7389469</v>
      </c>
      <c r="D23" s="62"/>
      <c r="E23" s="61">
        <f>+E21+E7</f>
        <v>17300000</v>
      </c>
      <c r="F23" s="62"/>
      <c r="G23" s="61">
        <f>+G21+G7</f>
        <v>0</v>
      </c>
      <c r="H23" s="62"/>
      <c r="I23" s="5">
        <f>+I21+I7</f>
        <v>0</v>
      </c>
      <c r="J23" s="61">
        <f>+J21+J7</f>
        <v>11410000</v>
      </c>
      <c r="K23" s="83"/>
      <c r="L23" s="82">
        <f>+E23+G23+I23+J23</f>
        <v>28710000</v>
      </c>
      <c r="M23" s="83"/>
    </row>
  </sheetData>
  <mergeCells count="118">
    <mergeCell ref="J13:K13"/>
    <mergeCell ref="J14:K14"/>
    <mergeCell ref="J23:K23"/>
    <mergeCell ref="J15:K15"/>
    <mergeCell ref="J16:K16"/>
    <mergeCell ref="J17:K17"/>
    <mergeCell ref="J18:K18"/>
    <mergeCell ref="J19:K19"/>
    <mergeCell ref="J20:K20"/>
    <mergeCell ref="J21:K21"/>
    <mergeCell ref="J5:K5"/>
    <mergeCell ref="J6:K6"/>
    <mergeCell ref="J7:K7"/>
    <mergeCell ref="J10:K10"/>
    <mergeCell ref="J9:K9"/>
    <mergeCell ref="G5:H5"/>
    <mergeCell ref="G7:H7"/>
    <mergeCell ref="C9:D9"/>
    <mergeCell ref="A20:B20"/>
    <mergeCell ref="C20:D20"/>
    <mergeCell ref="E20:F20"/>
    <mergeCell ref="G20:H20"/>
    <mergeCell ref="C5:D5"/>
    <mergeCell ref="E5:F5"/>
    <mergeCell ref="G11:H11"/>
    <mergeCell ref="L18:M18"/>
    <mergeCell ref="G13:H13"/>
    <mergeCell ref="C16:D16"/>
    <mergeCell ref="C15:D15"/>
    <mergeCell ref="E15:F15"/>
    <mergeCell ref="E14:F14"/>
    <mergeCell ref="L16:M16"/>
    <mergeCell ref="G14:H14"/>
    <mergeCell ref="E18:F18"/>
    <mergeCell ref="C14:D14"/>
    <mergeCell ref="L23:M23"/>
    <mergeCell ref="L21:M21"/>
    <mergeCell ref="L20:M20"/>
    <mergeCell ref="J2:K2"/>
    <mergeCell ref="L11:M11"/>
    <mergeCell ref="L12:M12"/>
    <mergeCell ref="L14:M14"/>
    <mergeCell ref="L6:M6"/>
    <mergeCell ref="L9:M9"/>
    <mergeCell ref="L10:M10"/>
    <mergeCell ref="G4:H4"/>
    <mergeCell ref="J3:K3"/>
    <mergeCell ref="L4:M4"/>
    <mergeCell ref="L2:M2"/>
    <mergeCell ref="L3:M3"/>
    <mergeCell ref="G2:I2"/>
    <mergeCell ref="G3:H3"/>
    <mergeCell ref="J4:K4"/>
    <mergeCell ref="C2:D2"/>
    <mergeCell ref="E2:F2"/>
    <mergeCell ref="C4:D4"/>
    <mergeCell ref="E4:F4"/>
    <mergeCell ref="C3:D3"/>
    <mergeCell ref="E3:F3"/>
    <mergeCell ref="E6:F6"/>
    <mergeCell ref="G6:H6"/>
    <mergeCell ref="E7:F7"/>
    <mergeCell ref="G18:H18"/>
    <mergeCell ref="G12:H12"/>
    <mergeCell ref="E13:F13"/>
    <mergeCell ref="A16:B16"/>
    <mergeCell ref="C7:D7"/>
    <mergeCell ref="E16:F16"/>
    <mergeCell ref="L5:M5"/>
    <mergeCell ref="G15:H15"/>
    <mergeCell ref="G16:H16"/>
    <mergeCell ref="L13:M13"/>
    <mergeCell ref="G10:H10"/>
    <mergeCell ref="L15:M15"/>
    <mergeCell ref="C6:D6"/>
    <mergeCell ref="A14:B14"/>
    <mergeCell ref="A11:B11"/>
    <mergeCell ref="A15:B15"/>
    <mergeCell ref="E9:F9"/>
    <mergeCell ref="C10:D10"/>
    <mergeCell ref="E11:F11"/>
    <mergeCell ref="E10:F10"/>
    <mergeCell ref="A12:B12"/>
    <mergeCell ref="A13:B13"/>
    <mergeCell ref="C13:D13"/>
    <mergeCell ref="C11:D11"/>
    <mergeCell ref="C12:D12"/>
    <mergeCell ref="E12:F12"/>
    <mergeCell ref="L7:M7"/>
    <mergeCell ref="G9:I9"/>
    <mergeCell ref="J11:K11"/>
    <mergeCell ref="J12:K12"/>
    <mergeCell ref="G19:H19"/>
    <mergeCell ref="G17:H17"/>
    <mergeCell ref="C18:D18"/>
    <mergeCell ref="C17:D17"/>
    <mergeCell ref="E17:F17"/>
    <mergeCell ref="E19:F19"/>
    <mergeCell ref="L17:M17"/>
    <mergeCell ref="A23:B23"/>
    <mergeCell ref="A21:B21"/>
    <mergeCell ref="C19:D19"/>
    <mergeCell ref="L19:M19"/>
    <mergeCell ref="C21:D21"/>
    <mergeCell ref="E21:F21"/>
    <mergeCell ref="G21:H21"/>
    <mergeCell ref="G23:H23"/>
    <mergeCell ref="C23:D23"/>
    <mergeCell ref="E23:F23"/>
    <mergeCell ref="A2:B3"/>
    <mergeCell ref="A4:B4"/>
    <mergeCell ref="A5:B5"/>
    <mergeCell ref="A9:B10"/>
    <mergeCell ref="A6:B6"/>
    <mergeCell ref="A7:B7"/>
    <mergeCell ref="A18:B18"/>
    <mergeCell ref="A19:B19"/>
    <mergeCell ref="A17:B17"/>
  </mergeCells>
  <printOptions horizontalCentered="1"/>
  <pageMargins left="0.31496062992125984" right="0.2362204724409449" top="0.984251968503937" bottom="0.984251968503937" header="0.5118110236220472" footer="0.5118110236220472"/>
  <pageSetup horizontalDpi="600" verticalDpi="600" orientation="portrait" paperSize="9" scale="90" r:id="rId1"/>
  <headerFooter alignWithMargins="0">
    <oddHeader>&amp;L&amp;"Arial CE,tučné"&amp;11Položkový rozpis investičních akcí pro zdravotnická zařízení&amp;R&amp;"Arial CE,tučné"&amp;11RK-14-2006-32, př. 1
&amp;"Arial CE,obyčejné"počet stran: &amp;N</oddHeader>
    <oddFooter>&amp;CStránka &amp;P z &amp;N</oddFooter>
  </headerFooter>
</worksheet>
</file>

<file path=xl/worksheets/sheet2.xml><?xml version="1.0" encoding="utf-8"?>
<worksheet xmlns="http://schemas.openxmlformats.org/spreadsheetml/2006/main" xmlns:r="http://schemas.openxmlformats.org/officeDocument/2006/relationships">
  <dimension ref="A1:L52"/>
  <sheetViews>
    <sheetView workbookViewId="0" topLeftCell="A1">
      <selection activeCell="A1" sqref="A1"/>
    </sheetView>
  </sheetViews>
  <sheetFormatPr defaultColWidth="9.00390625" defaultRowHeight="12.75"/>
  <cols>
    <col min="1" max="1" width="31.625" style="0" customWidth="1"/>
    <col min="2" max="2" width="11.375" style="0" customWidth="1"/>
    <col min="3" max="3" width="6.25390625" style="0" customWidth="1"/>
    <col min="4" max="4" width="6.125" style="0" customWidth="1"/>
    <col min="5" max="5" width="7.875" style="0" customWidth="1"/>
    <col min="6" max="6" width="5.375" style="0" customWidth="1"/>
    <col min="7" max="7" width="7.875" style="0" customWidth="1"/>
    <col min="8" max="8" width="8.25390625" style="0" customWidth="1"/>
    <col min="9" max="9" width="7.25390625" style="0" customWidth="1"/>
    <col min="10" max="11" width="4.75390625" style="0" customWidth="1"/>
    <col min="12" max="12" width="8.00390625" style="0" customWidth="1"/>
  </cols>
  <sheetData>
    <row r="1" spans="1:12" ht="16.5" thickBot="1">
      <c r="A1" s="1" t="s">
        <v>150</v>
      </c>
      <c r="B1" s="8"/>
      <c r="C1" s="8"/>
      <c r="D1" s="8"/>
      <c r="E1" s="8"/>
      <c r="F1" s="8"/>
      <c r="G1" s="8"/>
      <c r="H1" s="8"/>
      <c r="I1" s="8"/>
      <c r="J1" s="8"/>
      <c r="K1" s="8"/>
      <c r="L1" s="8"/>
    </row>
    <row r="2" spans="1:12" ht="56.25" customHeight="1">
      <c r="A2" s="106" t="s">
        <v>187</v>
      </c>
      <c r="B2" s="107"/>
      <c r="C2" s="50" t="s">
        <v>174</v>
      </c>
      <c r="D2" s="90"/>
      <c r="E2" s="108" t="s">
        <v>170</v>
      </c>
      <c r="F2" s="109"/>
      <c r="G2" s="57" t="s">
        <v>171</v>
      </c>
      <c r="H2" s="58"/>
      <c r="I2" s="57" t="s">
        <v>173</v>
      </c>
      <c r="J2" s="97"/>
      <c r="K2" s="109" t="s">
        <v>172</v>
      </c>
      <c r="L2" s="110"/>
    </row>
    <row r="3" spans="1:12" ht="23.25" customHeight="1" thickBot="1">
      <c r="A3" s="35" t="s">
        <v>96</v>
      </c>
      <c r="B3" s="9" t="s">
        <v>97</v>
      </c>
      <c r="C3" s="52" t="s">
        <v>6</v>
      </c>
      <c r="D3" s="53"/>
      <c r="E3" s="111" t="s">
        <v>0</v>
      </c>
      <c r="F3" s="112"/>
      <c r="G3" s="85" t="s">
        <v>1</v>
      </c>
      <c r="H3" s="113"/>
      <c r="I3" s="95" t="s">
        <v>192</v>
      </c>
      <c r="J3" s="96"/>
      <c r="K3" s="112" t="s">
        <v>2</v>
      </c>
      <c r="L3" s="114"/>
    </row>
    <row r="4" spans="1:12" ht="21.75" customHeight="1">
      <c r="A4" s="17" t="s">
        <v>99</v>
      </c>
      <c r="B4" s="31"/>
      <c r="C4" s="115">
        <v>600000</v>
      </c>
      <c r="D4" s="116"/>
      <c r="E4" s="117"/>
      <c r="F4" s="118"/>
      <c r="G4" s="119"/>
      <c r="H4" s="120"/>
      <c r="I4" s="118"/>
      <c r="J4" s="126"/>
      <c r="K4" s="121">
        <f>+E4+G4+I4</f>
        <v>0</v>
      </c>
      <c r="L4" s="116"/>
    </row>
    <row r="5" spans="1:12" ht="21.75" customHeight="1">
      <c r="A5" s="17" t="s">
        <v>100</v>
      </c>
      <c r="B5" s="31" t="s">
        <v>101</v>
      </c>
      <c r="C5" s="160"/>
      <c r="D5" s="161"/>
      <c r="E5" s="122">
        <v>40877</v>
      </c>
      <c r="F5" s="123"/>
      <c r="G5" s="124"/>
      <c r="H5" s="125"/>
      <c r="I5" s="118"/>
      <c r="J5" s="126"/>
      <c r="K5" s="121">
        <f>+E5+G5+I5</f>
        <v>40877</v>
      </c>
      <c r="L5" s="116"/>
    </row>
    <row r="6" spans="1:12" ht="21.75" customHeight="1" thickBot="1">
      <c r="A6" s="17" t="s">
        <v>102</v>
      </c>
      <c r="B6" s="32"/>
      <c r="C6" s="135"/>
      <c r="D6" s="136"/>
      <c r="E6" s="137">
        <v>46741</v>
      </c>
      <c r="F6" s="138"/>
      <c r="G6" s="124"/>
      <c r="H6" s="125"/>
      <c r="I6" s="118"/>
      <c r="J6" s="126"/>
      <c r="K6" s="121">
        <f>+E6+G6+I6</f>
        <v>46741</v>
      </c>
      <c r="L6" s="116"/>
    </row>
    <row r="7" spans="1:12" ht="21" customHeight="1" thickBot="1">
      <c r="A7" s="73" t="s">
        <v>8</v>
      </c>
      <c r="B7" s="127"/>
      <c r="C7" s="128">
        <f>+C4+C5+C6</f>
        <v>600000</v>
      </c>
      <c r="D7" s="129"/>
      <c r="E7" s="130">
        <f>+E4+E5+E6</f>
        <v>87618</v>
      </c>
      <c r="F7" s="131"/>
      <c r="G7" s="132">
        <v>0</v>
      </c>
      <c r="H7" s="133"/>
      <c r="I7" s="131">
        <v>0</v>
      </c>
      <c r="J7" s="134"/>
      <c r="K7" s="131">
        <f>SUM(K4:L6)</f>
        <v>87618</v>
      </c>
      <c r="L7" s="134"/>
    </row>
    <row r="8" ht="13.5" thickBot="1"/>
    <row r="9" spans="1:12" ht="65.25" customHeight="1">
      <c r="A9" s="106" t="s">
        <v>188</v>
      </c>
      <c r="B9" s="107"/>
      <c r="C9" s="50" t="s">
        <v>174</v>
      </c>
      <c r="D9" s="90"/>
      <c r="E9" s="108" t="s">
        <v>170</v>
      </c>
      <c r="F9" s="109"/>
      <c r="G9" s="57" t="s">
        <v>171</v>
      </c>
      <c r="H9" s="58"/>
      <c r="I9" s="57" t="s">
        <v>173</v>
      </c>
      <c r="J9" s="97"/>
      <c r="K9" s="109" t="s">
        <v>172</v>
      </c>
      <c r="L9" s="110"/>
    </row>
    <row r="10" spans="1:12" ht="17.25" customHeight="1" thickBot="1">
      <c r="A10" s="35" t="s">
        <v>96</v>
      </c>
      <c r="B10" s="9" t="s">
        <v>97</v>
      </c>
      <c r="C10" s="52" t="s">
        <v>98</v>
      </c>
      <c r="D10" s="53"/>
      <c r="E10" s="111" t="s">
        <v>0</v>
      </c>
      <c r="F10" s="112"/>
      <c r="G10" s="85" t="s">
        <v>1</v>
      </c>
      <c r="H10" s="113" t="s">
        <v>176</v>
      </c>
      <c r="I10" s="95" t="s">
        <v>192</v>
      </c>
      <c r="J10" s="96"/>
      <c r="K10" s="112" t="s">
        <v>2</v>
      </c>
      <c r="L10" s="114"/>
    </row>
    <row r="11" spans="1:12" ht="21.75" customHeight="1">
      <c r="A11" s="17" t="s">
        <v>103</v>
      </c>
      <c r="B11" s="31"/>
      <c r="C11" s="115">
        <v>800000</v>
      </c>
      <c r="D11" s="116"/>
      <c r="E11" s="117"/>
      <c r="F11" s="118"/>
      <c r="G11" s="119"/>
      <c r="H11" s="120"/>
      <c r="I11" s="118"/>
      <c r="J11" s="126"/>
      <c r="K11" s="121">
        <f>+E11+G11+I11</f>
        <v>0</v>
      </c>
      <c r="L11" s="116"/>
    </row>
    <row r="12" spans="1:12" s="33" customFormat="1" ht="21.75" customHeight="1">
      <c r="A12" s="17" t="s">
        <v>104</v>
      </c>
      <c r="B12" s="32" t="s">
        <v>105</v>
      </c>
      <c r="C12" s="137">
        <v>5920000</v>
      </c>
      <c r="D12" s="48"/>
      <c r="E12" s="122"/>
      <c r="F12" s="123"/>
      <c r="G12" s="124"/>
      <c r="H12" s="125"/>
      <c r="I12" s="118"/>
      <c r="J12" s="126"/>
      <c r="K12" s="121">
        <f>+E12+G12+I12</f>
        <v>0</v>
      </c>
      <c r="L12" s="116"/>
    </row>
    <row r="13" spans="1:12" ht="21.75" customHeight="1">
      <c r="A13" s="17" t="s">
        <v>106</v>
      </c>
      <c r="B13" s="31" t="s">
        <v>107</v>
      </c>
      <c r="C13" s="137">
        <v>125000</v>
      </c>
      <c r="D13" s="48"/>
      <c r="E13" s="122"/>
      <c r="F13" s="123"/>
      <c r="G13" s="124"/>
      <c r="H13" s="125"/>
      <c r="I13" s="118"/>
      <c r="J13" s="126"/>
      <c r="K13" s="121">
        <f aca="true" t="shared" si="0" ref="K13:K20">+E13+G13+I13</f>
        <v>0</v>
      </c>
      <c r="L13" s="116"/>
    </row>
    <row r="14" spans="1:12" s="33" customFormat="1" ht="21.75" customHeight="1">
      <c r="A14" s="17" t="s">
        <v>108</v>
      </c>
      <c r="B14" s="32"/>
      <c r="C14" s="137">
        <v>800000</v>
      </c>
      <c r="D14" s="48"/>
      <c r="E14" s="122"/>
      <c r="F14" s="123"/>
      <c r="G14" s="124"/>
      <c r="H14" s="125"/>
      <c r="I14" s="118"/>
      <c r="J14" s="126"/>
      <c r="K14" s="121">
        <f t="shared" si="0"/>
        <v>0</v>
      </c>
      <c r="L14" s="116"/>
    </row>
    <row r="15" spans="1:12" s="33" customFormat="1" ht="21.75" customHeight="1">
      <c r="A15" s="17" t="s">
        <v>109</v>
      </c>
      <c r="B15" s="32"/>
      <c r="C15" s="137">
        <v>400000</v>
      </c>
      <c r="D15" s="48"/>
      <c r="E15" s="122"/>
      <c r="F15" s="123"/>
      <c r="G15" s="124"/>
      <c r="H15" s="125"/>
      <c r="I15" s="118"/>
      <c r="J15" s="126"/>
      <c r="K15" s="121">
        <f t="shared" si="0"/>
        <v>0</v>
      </c>
      <c r="L15" s="116"/>
    </row>
    <row r="16" spans="1:12" s="33" customFormat="1" ht="21.75" customHeight="1">
      <c r="A16" s="17" t="s">
        <v>110</v>
      </c>
      <c r="B16" s="32"/>
      <c r="C16" s="137">
        <v>1000000</v>
      </c>
      <c r="D16" s="48"/>
      <c r="E16" s="122"/>
      <c r="F16" s="123"/>
      <c r="G16" s="124"/>
      <c r="H16" s="125"/>
      <c r="I16" s="118"/>
      <c r="J16" s="126"/>
      <c r="K16" s="121">
        <f t="shared" si="0"/>
        <v>0</v>
      </c>
      <c r="L16" s="116"/>
    </row>
    <row r="17" spans="1:12" s="33" customFormat="1" ht="21.75" customHeight="1">
      <c r="A17" s="17" t="s">
        <v>111</v>
      </c>
      <c r="B17" s="32" t="s">
        <v>112</v>
      </c>
      <c r="C17" s="137">
        <v>714000</v>
      </c>
      <c r="D17" s="48"/>
      <c r="E17" s="122"/>
      <c r="F17" s="123"/>
      <c r="G17" s="124"/>
      <c r="H17" s="125"/>
      <c r="I17" s="118"/>
      <c r="J17" s="126"/>
      <c r="K17" s="121">
        <f t="shared" si="0"/>
        <v>0</v>
      </c>
      <c r="L17" s="116"/>
    </row>
    <row r="18" spans="1:12" s="33" customFormat="1" ht="21.75" customHeight="1">
      <c r="A18" s="17" t="s">
        <v>113</v>
      </c>
      <c r="B18" s="32" t="s">
        <v>114</v>
      </c>
      <c r="C18" s="137"/>
      <c r="D18" s="48"/>
      <c r="E18" s="122">
        <v>1416000</v>
      </c>
      <c r="F18" s="123"/>
      <c r="G18" s="124"/>
      <c r="H18" s="125"/>
      <c r="I18" s="118"/>
      <c r="J18" s="126"/>
      <c r="K18" s="121">
        <f t="shared" si="0"/>
        <v>1416000</v>
      </c>
      <c r="L18" s="116"/>
    </row>
    <row r="19" spans="1:12" s="33" customFormat="1" ht="21.75" customHeight="1">
      <c r="A19" s="17" t="s">
        <v>115</v>
      </c>
      <c r="B19" s="32" t="s">
        <v>116</v>
      </c>
      <c r="C19" s="137"/>
      <c r="D19" s="48"/>
      <c r="E19" s="122">
        <v>4450000</v>
      </c>
      <c r="F19" s="123"/>
      <c r="G19" s="124"/>
      <c r="H19" s="125"/>
      <c r="I19" s="118"/>
      <c r="J19" s="126"/>
      <c r="K19" s="121">
        <f t="shared" si="0"/>
        <v>4450000</v>
      </c>
      <c r="L19" s="116"/>
    </row>
    <row r="20" spans="1:12" s="33" customFormat="1" ht="21.75" customHeight="1">
      <c r="A20" s="17" t="s">
        <v>117</v>
      </c>
      <c r="B20" s="32"/>
      <c r="C20" s="137">
        <v>288711</v>
      </c>
      <c r="D20" s="48"/>
      <c r="E20" s="122"/>
      <c r="F20" s="123"/>
      <c r="G20" s="124"/>
      <c r="H20" s="125"/>
      <c r="I20" s="118"/>
      <c r="J20" s="126"/>
      <c r="K20" s="121">
        <f t="shared" si="0"/>
        <v>0</v>
      </c>
      <c r="L20" s="116"/>
    </row>
    <row r="21" spans="1:12" s="33" customFormat="1" ht="21.75" customHeight="1">
      <c r="A21" s="17" t="s">
        <v>118</v>
      </c>
      <c r="B21" s="32"/>
      <c r="C21" s="137">
        <v>80000</v>
      </c>
      <c r="D21" s="48"/>
      <c r="E21" s="122"/>
      <c r="F21" s="123"/>
      <c r="G21" s="124"/>
      <c r="H21" s="125"/>
      <c r="I21" s="118"/>
      <c r="J21" s="126"/>
      <c r="K21" s="121">
        <f aca="true" t="shared" si="1" ref="K21:K29">+E21+G21+I21</f>
        <v>0</v>
      </c>
      <c r="L21" s="116"/>
    </row>
    <row r="22" spans="1:12" s="33" customFormat="1" ht="21.75" customHeight="1">
      <c r="A22" s="17" t="s">
        <v>119</v>
      </c>
      <c r="B22" s="32"/>
      <c r="C22" s="137">
        <v>80963</v>
      </c>
      <c r="D22" s="48"/>
      <c r="E22" s="122"/>
      <c r="F22" s="123"/>
      <c r="G22" s="124"/>
      <c r="H22" s="125"/>
      <c r="I22" s="118"/>
      <c r="J22" s="126"/>
      <c r="K22" s="121">
        <f t="shared" si="1"/>
        <v>0</v>
      </c>
      <c r="L22" s="116"/>
    </row>
    <row r="23" spans="1:12" s="33" customFormat="1" ht="21.75" customHeight="1">
      <c r="A23" s="17" t="s">
        <v>120</v>
      </c>
      <c r="B23" s="32"/>
      <c r="C23" s="137">
        <v>200000</v>
      </c>
      <c r="D23" s="48"/>
      <c r="E23" s="122"/>
      <c r="F23" s="123"/>
      <c r="G23" s="124"/>
      <c r="H23" s="125"/>
      <c r="I23" s="118"/>
      <c r="J23" s="126"/>
      <c r="K23" s="121">
        <f t="shared" si="1"/>
        <v>0</v>
      </c>
      <c r="L23" s="116"/>
    </row>
    <row r="24" spans="1:12" s="33" customFormat="1" ht="21.75" customHeight="1">
      <c r="A24" s="17" t="s">
        <v>121</v>
      </c>
      <c r="B24" s="32"/>
      <c r="C24" s="137">
        <v>100000</v>
      </c>
      <c r="D24" s="48"/>
      <c r="E24" s="122"/>
      <c r="F24" s="123"/>
      <c r="G24" s="124"/>
      <c r="H24" s="125"/>
      <c r="I24" s="118"/>
      <c r="J24" s="126"/>
      <c r="K24" s="121">
        <f t="shared" si="1"/>
        <v>0</v>
      </c>
      <c r="L24" s="116"/>
    </row>
    <row r="25" spans="1:12" s="33" customFormat="1" ht="21.75" customHeight="1">
      <c r="A25" s="17" t="s">
        <v>122</v>
      </c>
      <c r="B25" s="32"/>
      <c r="C25" s="137"/>
      <c r="D25" s="48"/>
      <c r="E25" s="122">
        <v>0</v>
      </c>
      <c r="F25" s="123"/>
      <c r="G25" s="124"/>
      <c r="H25" s="125"/>
      <c r="I25" s="118"/>
      <c r="J25" s="126"/>
      <c r="K25" s="121">
        <f t="shared" si="1"/>
        <v>0</v>
      </c>
      <c r="L25" s="116"/>
    </row>
    <row r="26" spans="1:12" s="33" customFormat="1" ht="21.75" customHeight="1">
      <c r="A26" s="17" t="s">
        <v>123</v>
      </c>
      <c r="B26" s="32"/>
      <c r="C26" s="137"/>
      <c r="D26" s="48"/>
      <c r="E26" s="122">
        <v>1500000</v>
      </c>
      <c r="F26" s="123"/>
      <c r="G26" s="124"/>
      <c r="H26" s="125"/>
      <c r="I26" s="118"/>
      <c r="J26" s="126"/>
      <c r="K26" s="121">
        <f t="shared" si="1"/>
        <v>1500000</v>
      </c>
      <c r="L26" s="116"/>
    </row>
    <row r="27" spans="1:12" s="33" customFormat="1" ht="21.75" customHeight="1">
      <c r="A27" s="17" t="s">
        <v>124</v>
      </c>
      <c r="B27" s="32"/>
      <c r="C27" s="137"/>
      <c r="D27" s="48"/>
      <c r="E27" s="122">
        <v>150000</v>
      </c>
      <c r="F27" s="123"/>
      <c r="G27" s="124"/>
      <c r="H27" s="125"/>
      <c r="I27" s="118"/>
      <c r="J27" s="126"/>
      <c r="K27" s="121">
        <f t="shared" si="1"/>
        <v>150000</v>
      </c>
      <c r="L27" s="116"/>
    </row>
    <row r="28" spans="1:12" s="33" customFormat="1" ht="21.75" customHeight="1">
      <c r="A28" s="17" t="s">
        <v>125</v>
      </c>
      <c r="B28" s="32"/>
      <c r="C28" s="137"/>
      <c r="D28" s="48"/>
      <c r="E28" s="122">
        <v>900000</v>
      </c>
      <c r="F28" s="123"/>
      <c r="G28" s="124"/>
      <c r="H28" s="125"/>
      <c r="I28" s="118"/>
      <c r="J28" s="126"/>
      <c r="K28" s="121">
        <f t="shared" si="1"/>
        <v>900000</v>
      </c>
      <c r="L28" s="116"/>
    </row>
    <row r="29" spans="1:12" s="33" customFormat="1" ht="21.75" customHeight="1">
      <c r="A29" s="17" t="s">
        <v>126</v>
      </c>
      <c r="B29" s="32"/>
      <c r="C29" s="137"/>
      <c r="D29" s="48"/>
      <c r="E29" s="122">
        <v>380000</v>
      </c>
      <c r="F29" s="123"/>
      <c r="G29" s="124"/>
      <c r="H29" s="125"/>
      <c r="I29" s="118"/>
      <c r="J29" s="126"/>
      <c r="K29" s="121">
        <f t="shared" si="1"/>
        <v>380000</v>
      </c>
      <c r="L29" s="116"/>
    </row>
    <row r="30" spans="1:12" s="33" customFormat="1" ht="21.75" customHeight="1">
      <c r="A30" s="17" t="s">
        <v>127</v>
      </c>
      <c r="B30" s="32"/>
      <c r="C30" s="137"/>
      <c r="D30" s="48"/>
      <c r="E30" s="122">
        <v>500000</v>
      </c>
      <c r="F30" s="123"/>
      <c r="G30" s="124"/>
      <c r="H30" s="125"/>
      <c r="I30" s="118"/>
      <c r="J30" s="126"/>
      <c r="K30" s="121">
        <f>+E30+G30+I30</f>
        <v>500000</v>
      </c>
      <c r="L30" s="116"/>
    </row>
    <row r="31" spans="1:12" s="33" customFormat="1" ht="21.75" customHeight="1">
      <c r="A31" s="17" t="s">
        <v>128</v>
      </c>
      <c r="B31" s="32"/>
      <c r="C31" s="137"/>
      <c r="D31" s="48"/>
      <c r="E31" s="122">
        <v>250000</v>
      </c>
      <c r="F31" s="123"/>
      <c r="G31" s="124"/>
      <c r="H31" s="125"/>
      <c r="I31" s="118"/>
      <c r="J31" s="126"/>
      <c r="K31" s="121">
        <f aca="true" t="shared" si="2" ref="K31:K43">+E31+G31+I31</f>
        <v>250000</v>
      </c>
      <c r="L31" s="116"/>
    </row>
    <row r="32" spans="1:12" s="33" customFormat="1" ht="21.75" customHeight="1">
      <c r="A32" s="17" t="s">
        <v>129</v>
      </c>
      <c r="B32" s="32"/>
      <c r="C32" s="137"/>
      <c r="D32" s="48"/>
      <c r="E32" s="122">
        <v>75000</v>
      </c>
      <c r="F32" s="123"/>
      <c r="G32" s="124"/>
      <c r="H32" s="125"/>
      <c r="I32" s="118"/>
      <c r="J32" s="126"/>
      <c r="K32" s="121">
        <f t="shared" si="2"/>
        <v>75000</v>
      </c>
      <c r="L32" s="116"/>
    </row>
    <row r="33" spans="1:12" s="33" customFormat="1" ht="21.75" customHeight="1">
      <c r="A33" s="17" t="s">
        <v>130</v>
      </c>
      <c r="B33" s="32"/>
      <c r="C33" s="137"/>
      <c r="D33" s="48"/>
      <c r="E33" s="122">
        <v>100000</v>
      </c>
      <c r="F33" s="123"/>
      <c r="G33" s="124"/>
      <c r="H33" s="125"/>
      <c r="I33" s="118"/>
      <c r="J33" s="126"/>
      <c r="K33" s="121">
        <f t="shared" si="2"/>
        <v>100000</v>
      </c>
      <c r="L33" s="116"/>
    </row>
    <row r="34" spans="1:12" s="33" customFormat="1" ht="21.75" customHeight="1">
      <c r="A34" s="17" t="s">
        <v>131</v>
      </c>
      <c r="B34" s="32"/>
      <c r="C34" s="137"/>
      <c r="D34" s="48"/>
      <c r="E34" s="122">
        <v>75000</v>
      </c>
      <c r="F34" s="123"/>
      <c r="G34" s="124"/>
      <c r="H34" s="125"/>
      <c r="I34" s="118"/>
      <c r="J34" s="126"/>
      <c r="K34" s="121">
        <f t="shared" si="2"/>
        <v>75000</v>
      </c>
      <c r="L34" s="116"/>
    </row>
    <row r="35" spans="1:12" s="33" customFormat="1" ht="21.75" customHeight="1">
      <c r="A35" s="17" t="s">
        <v>132</v>
      </c>
      <c r="B35" s="32"/>
      <c r="C35" s="137"/>
      <c r="D35" s="48"/>
      <c r="E35" s="122">
        <v>300000</v>
      </c>
      <c r="F35" s="123"/>
      <c r="G35" s="124"/>
      <c r="H35" s="125"/>
      <c r="I35" s="118"/>
      <c r="J35" s="126"/>
      <c r="K35" s="121">
        <f t="shared" si="2"/>
        <v>300000</v>
      </c>
      <c r="L35" s="116"/>
    </row>
    <row r="36" spans="1:12" s="33" customFormat="1" ht="21.75" customHeight="1">
      <c r="A36" s="17" t="s">
        <v>133</v>
      </c>
      <c r="B36" s="32"/>
      <c r="C36" s="137">
        <v>7711693</v>
      </c>
      <c r="D36" s="48"/>
      <c r="E36" s="122"/>
      <c r="F36" s="123"/>
      <c r="G36" s="124"/>
      <c r="H36" s="125"/>
      <c r="I36" s="118"/>
      <c r="J36" s="126"/>
      <c r="K36" s="121">
        <f t="shared" si="2"/>
        <v>0</v>
      </c>
      <c r="L36" s="116"/>
    </row>
    <row r="37" spans="1:12" s="33" customFormat="1" ht="21.75" customHeight="1">
      <c r="A37" s="18" t="s">
        <v>134</v>
      </c>
      <c r="B37" s="34"/>
      <c r="C37" s="142"/>
      <c r="D37" s="143"/>
      <c r="E37" s="144">
        <v>500000</v>
      </c>
      <c r="F37" s="145"/>
      <c r="G37" s="152"/>
      <c r="H37" s="153"/>
      <c r="I37" s="148"/>
      <c r="J37" s="149"/>
      <c r="K37" s="146">
        <f t="shared" si="2"/>
        <v>500000</v>
      </c>
      <c r="L37" s="147"/>
    </row>
    <row r="38" spans="1:12" s="33" customFormat="1" ht="21.75" customHeight="1">
      <c r="A38" s="43" t="s">
        <v>135</v>
      </c>
      <c r="B38" s="44"/>
      <c r="C38" s="139"/>
      <c r="D38" s="78"/>
      <c r="E38" s="123">
        <v>175000</v>
      </c>
      <c r="F38" s="140"/>
      <c r="G38" s="154"/>
      <c r="H38" s="154"/>
      <c r="I38" s="150"/>
      <c r="J38" s="151"/>
      <c r="K38" s="138">
        <f t="shared" si="2"/>
        <v>175000</v>
      </c>
      <c r="L38" s="141"/>
    </row>
    <row r="39" spans="1:12" s="33" customFormat="1" ht="21.75" customHeight="1">
      <c r="A39" s="17" t="s">
        <v>158</v>
      </c>
      <c r="B39" s="32"/>
      <c r="C39" s="137"/>
      <c r="D39" s="48"/>
      <c r="E39" s="122">
        <v>1550000</v>
      </c>
      <c r="F39" s="123"/>
      <c r="G39" s="124"/>
      <c r="H39" s="125"/>
      <c r="I39" s="118"/>
      <c r="J39" s="126"/>
      <c r="K39" s="121">
        <f t="shared" si="2"/>
        <v>1550000</v>
      </c>
      <c r="L39" s="116"/>
    </row>
    <row r="40" spans="1:12" s="33" customFormat="1" ht="21.75" customHeight="1">
      <c r="A40" s="17" t="s">
        <v>136</v>
      </c>
      <c r="B40" s="32"/>
      <c r="C40" s="137"/>
      <c r="D40" s="48"/>
      <c r="E40" s="122">
        <v>122000</v>
      </c>
      <c r="F40" s="123"/>
      <c r="G40" s="124"/>
      <c r="H40" s="125"/>
      <c r="I40" s="118"/>
      <c r="J40" s="126"/>
      <c r="K40" s="121">
        <f t="shared" si="2"/>
        <v>122000</v>
      </c>
      <c r="L40" s="116"/>
    </row>
    <row r="41" spans="1:12" s="33" customFormat="1" ht="21.75" customHeight="1">
      <c r="A41" s="17" t="s">
        <v>137</v>
      </c>
      <c r="B41" s="32"/>
      <c r="C41" s="137"/>
      <c r="D41" s="48"/>
      <c r="E41" s="122">
        <v>450000</v>
      </c>
      <c r="F41" s="123"/>
      <c r="G41" s="124"/>
      <c r="H41" s="125"/>
      <c r="I41" s="118"/>
      <c r="J41" s="126"/>
      <c r="K41" s="121">
        <f t="shared" si="2"/>
        <v>450000</v>
      </c>
      <c r="L41" s="116"/>
    </row>
    <row r="42" spans="1:12" s="33" customFormat="1" ht="21.75" customHeight="1">
      <c r="A42" s="17" t="s">
        <v>138</v>
      </c>
      <c r="B42" s="32"/>
      <c r="C42" s="137"/>
      <c r="D42" s="48"/>
      <c r="E42" s="122">
        <v>480000</v>
      </c>
      <c r="F42" s="123"/>
      <c r="G42" s="124"/>
      <c r="H42" s="125"/>
      <c r="I42" s="118"/>
      <c r="J42" s="126"/>
      <c r="K42" s="121">
        <f t="shared" si="2"/>
        <v>480000</v>
      </c>
      <c r="L42" s="116"/>
    </row>
    <row r="43" spans="1:12" s="33" customFormat="1" ht="21.75" customHeight="1">
      <c r="A43" s="17" t="s">
        <v>139</v>
      </c>
      <c r="B43" s="32"/>
      <c r="C43" s="137">
        <v>100000</v>
      </c>
      <c r="D43" s="48"/>
      <c r="E43" s="122"/>
      <c r="F43" s="123"/>
      <c r="G43" s="124"/>
      <c r="H43" s="125"/>
      <c r="I43" s="118"/>
      <c r="J43" s="126"/>
      <c r="K43" s="121">
        <f t="shared" si="2"/>
        <v>0</v>
      </c>
      <c r="L43" s="116"/>
    </row>
    <row r="44" spans="1:12" s="33" customFormat="1" ht="21.75" customHeight="1">
      <c r="A44" s="17" t="s">
        <v>140</v>
      </c>
      <c r="B44" s="32"/>
      <c r="C44" s="137">
        <v>400000</v>
      </c>
      <c r="D44" s="48"/>
      <c r="E44" s="122"/>
      <c r="F44" s="123"/>
      <c r="G44" s="124"/>
      <c r="H44" s="125"/>
      <c r="I44" s="118"/>
      <c r="J44" s="126"/>
      <c r="K44" s="121">
        <f aca="true" t="shared" si="3" ref="K44:K49">+E44+G44+I44</f>
        <v>0</v>
      </c>
      <c r="L44" s="116"/>
    </row>
    <row r="45" spans="1:12" s="33" customFormat="1" ht="21.75" customHeight="1">
      <c r="A45" s="17" t="s">
        <v>141</v>
      </c>
      <c r="B45" s="32"/>
      <c r="C45" s="137">
        <v>100000</v>
      </c>
      <c r="D45" s="48"/>
      <c r="E45" s="122"/>
      <c r="F45" s="123"/>
      <c r="G45" s="124"/>
      <c r="H45" s="125"/>
      <c r="I45" s="118"/>
      <c r="J45" s="126"/>
      <c r="K45" s="121">
        <f t="shared" si="3"/>
        <v>0</v>
      </c>
      <c r="L45" s="116"/>
    </row>
    <row r="46" spans="1:12" s="33" customFormat="1" ht="21.75" customHeight="1">
      <c r="A46" s="17" t="s">
        <v>142</v>
      </c>
      <c r="B46" s="32" t="s">
        <v>143</v>
      </c>
      <c r="C46" s="137">
        <v>349825</v>
      </c>
      <c r="D46" s="48"/>
      <c r="E46" s="122"/>
      <c r="F46" s="123"/>
      <c r="G46" s="124"/>
      <c r="H46" s="125"/>
      <c r="I46" s="118"/>
      <c r="J46" s="126"/>
      <c r="K46" s="121">
        <f t="shared" si="3"/>
        <v>0</v>
      </c>
      <c r="L46" s="116"/>
    </row>
    <row r="47" spans="1:12" s="33" customFormat="1" ht="21.75" customHeight="1">
      <c r="A47" s="17" t="s">
        <v>144</v>
      </c>
      <c r="B47" s="32" t="s">
        <v>145</v>
      </c>
      <c r="C47" s="137">
        <v>12741</v>
      </c>
      <c r="D47" s="48"/>
      <c r="E47" s="122"/>
      <c r="F47" s="123"/>
      <c r="G47" s="124"/>
      <c r="H47" s="125"/>
      <c r="I47" s="118"/>
      <c r="J47" s="126"/>
      <c r="K47" s="121">
        <f t="shared" si="3"/>
        <v>0</v>
      </c>
      <c r="L47" s="116"/>
    </row>
    <row r="48" spans="1:12" s="33" customFormat="1" ht="21.75" customHeight="1">
      <c r="A48" s="17" t="s">
        <v>146</v>
      </c>
      <c r="B48" s="32"/>
      <c r="C48" s="137"/>
      <c r="D48" s="48"/>
      <c r="E48" s="122">
        <v>60000</v>
      </c>
      <c r="F48" s="123"/>
      <c r="G48" s="124"/>
      <c r="H48" s="125"/>
      <c r="I48" s="118"/>
      <c r="J48" s="126"/>
      <c r="K48" s="121">
        <f t="shared" si="3"/>
        <v>60000</v>
      </c>
      <c r="L48" s="116"/>
    </row>
    <row r="49" spans="1:12" s="33" customFormat="1" ht="21.75" customHeight="1" thickBot="1">
      <c r="A49" s="18" t="s">
        <v>4</v>
      </c>
      <c r="B49" s="34"/>
      <c r="C49" s="142"/>
      <c r="D49" s="143"/>
      <c r="E49" s="144">
        <v>279382</v>
      </c>
      <c r="F49" s="145"/>
      <c r="G49" s="152"/>
      <c r="H49" s="153"/>
      <c r="I49" s="148"/>
      <c r="J49" s="149"/>
      <c r="K49" s="121">
        <f t="shared" si="3"/>
        <v>279382</v>
      </c>
      <c r="L49" s="116"/>
    </row>
    <row r="50" spans="1:12" ht="18.75" customHeight="1" thickBot="1">
      <c r="A50" s="73" t="s">
        <v>10</v>
      </c>
      <c r="B50" s="127"/>
      <c r="C50" s="128">
        <f>SUM(C11:D49)</f>
        <v>19182933</v>
      </c>
      <c r="D50" s="129"/>
      <c r="E50" s="130">
        <f>SUM(E11:F49)</f>
        <v>13712382</v>
      </c>
      <c r="F50" s="131"/>
      <c r="G50" s="132">
        <f>SUM(G11:H49)</f>
        <v>0</v>
      </c>
      <c r="H50" s="157"/>
      <c r="I50" s="131">
        <f>SUM(I11:J49)</f>
        <v>0</v>
      </c>
      <c r="J50" s="134"/>
      <c r="K50" s="130">
        <f>SUM(K11:L49)</f>
        <v>13712382</v>
      </c>
      <c r="L50" s="134"/>
    </row>
    <row r="51" ht="6" customHeight="1" thickBot="1"/>
    <row r="52" spans="1:12" ht="21" customHeight="1" thickBot="1">
      <c r="A52" s="79" t="s">
        <v>3</v>
      </c>
      <c r="B52" s="158"/>
      <c r="C52" s="128">
        <f>+C50+C7</f>
        <v>19782933</v>
      </c>
      <c r="D52" s="129"/>
      <c r="E52" s="159">
        <f>+E50+E7</f>
        <v>13800000</v>
      </c>
      <c r="F52" s="155"/>
      <c r="G52" s="132">
        <v>0</v>
      </c>
      <c r="H52" s="157"/>
      <c r="I52" s="155">
        <f>+I50+I7</f>
        <v>0</v>
      </c>
      <c r="J52" s="156"/>
      <c r="K52" s="155">
        <f>+K50+K7</f>
        <v>13800000</v>
      </c>
      <c r="L52" s="156"/>
    </row>
  </sheetData>
  <mergeCells count="250">
    <mergeCell ref="C5:D5"/>
    <mergeCell ref="G27:H27"/>
    <mergeCell ref="G28:H28"/>
    <mergeCell ref="G29:H29"/>
    <mergeCell ref="C28:D28"/>
    <mergeCell ref="E28:F28"/>
    <mergeCell ref="C26:D26"/>
    <mergeCell ref="E26:F26"/>
    <mergeCell ref="C24:D24"/>
    <mergeCell ref="E24:F24"/>
    <mergeCell ref="I52:J52"/>
    <mergeCell ref="G50:H50"/>
    <mergeCell ref="G52:H52"/>
    <mergeCell ref="A52:B52"/>
    <mergeCell ref="C52:D52"/>
    <mergeCell ref="E52:F52"/>
    <mergeCell ref="A50:B50"/>
    <mergeCell ref="C49:D49"/>
    <mergeCell ref="E49:F49"/>
    <mergeCell ref="K52:L52"/>
    <mergeCell ref="C50:D50"/>
    <mergeCell ref="E50:F50"/>
    <mergeCell ref="K50:L50"/>
    <mergeCell ref="K49:L49"/>
    <mergeCell ref="I49:J49"/>
    <mergeCell ref="G49:H49"/>
    <mergeCell ref="I50:J50"/>
    <mergeCell ref="C48:D48"/>
    <mergeCell ref="E48:F48"/>
    <mergeCell ref="K48:L48"/>
    <mergeCell ref="C47:D47"/>
    <mergeCell ref="E47:F47"/>
    <mergeCell ref="K47:L47"/>
    <mergeCell ref="I47:J47"/>
    <mergeCell ref="I48:J48"/>
    <mergeCell ref="G47:H47"/>
    <mergeCell ref="G48:H48"/>
    <mergeCell ref="C46:D46"/>
    <mergeCell ref="E46:F46"/>
    <mergeCell ref="K46:L46"/>
    <mergeCell ref="C45:D45"/>
    <mergeCell ref="E45:F45"/>
    <mergeCell ref="K45:L45"/>
    <mergeCell ref="I45:J45"/>
    <mergeCell ref="I46:J46"/>
    <mergeCell ref="G45:H45"/>
    <mergeCell ref="G46:H46"/>
    <mergeCell ref="C44:D44"/>
    <mergeCell ref="E44:F44"/>
    <mergeCell ref="K44:L44"/>
    <mergeCell ref="C43:D43"/>
    <mergeCell ref="E43:F43"/>
    <mergeCell ref="K43:L43"/>
    <mergeCell ref="I43:J43"/>
    <mergeCell ref="I44:J44"/>
    <mergeCell ref="G43:H43"/>
    <mergeCell ref="G44:H44"/>
    <mergeCell ref="C42:D42"/>
    <mergeCell ref="E42:F42"/>
    <mergeCell ref="K42:L42"/>
    <mergeCell ref="C41:D41"/>
    <mergeCell ref="E41:F41"/>
    <mergeCell ref="K41:L41"/>
    <mergeCell ref="I41:J41"/>
    <mergeCell ref="I42:J42"/>
    <mergeCell ref="G41:H41"/>
    <mergeCell ref="G42:H42"/>
    <mergeCell ref="C40:D40"/>
    <mergeCell ref="E40:F40"/>
    <mergeCell ref="K40:L40"/>
    <mergeCell ref="C39:D39"/>
    <mergeCell ref="E39:F39"/>
    <mergeCell ref="K39:L39"/>
    <mergeCell ref="I39:J39"/>
    <mergeCell ref="I40:J40"/>
    <mergeCell ref="G39:H39"/>
    <mergeCell ref="G40:H40"/>
    <mergeCell ref="C38:D38"/>
    <mergeCell ref="E38:F38"/>
    <mergeCell ref="K38:L38"/>
    <mergeCell ref="C37:D37"/>
    <mergeCell ref="E37:F37"/>
    <mergeCell ref="K37:L37"/>
    <mergeCell ref="I37:J37"/>
    <mergeCell ref="I38:J38"/>
    <mergeCell ref="G37:H37"/>
    <mergeCell ref="G38:H38"/>
    <mergeCell ref="C36:D36"/>
    <mergeCell ref="E36:F36"/>
    <mergeCell ref="K36:L36"/>
    <mergeCell ref="C35:D35"/>
    <mergeCell ref="E35:F35"/>
    <mergeCell ref="K35:L35"/>
    <mergeCell ref="I35:J35"/>
    <mergeCell ref="I36:J36"/>
    <mergeCell ref="G35:H35"/>
    <mergeCell ref="G36:H36"/>
    <mergeCell ref="C34:D34"/>
    <mergeCell ref="E34:F34"/>
    <mergeCell ref="K34:L34"/>
    <mergeCell ref="C33:D33"/>
    <mergeCell ref="E33:F33"/>
    <mergeCell ref="K33:L33"/>
    <mergeCell ref="I33:J33"/>
    <mergeCell ref="I34:J34"/>
    <mergeCell ref="G33:H33"/>
    <mergeCell ref="G34:H34"/>
    <mergeCell ref="C32:D32"/>
    <mergeCell ref="E32:F32"/>
    <mergeCell ref="K32:L32"/>
    <mergeCell ref="C31:D31"/>
    <mergeCell ref="E31:F31"/>
    <mergeCell ref="K31:L31"/>
    <mergeCell ref="I31:J31"/>
    <mergeCell ref="I32:J32"/>
    <mergeCell ref="G31:H31"/>
    <mergeCell ref="G32:H32"/>
    <mergeCell ref="C30:D30"/>
    <mergeCell ref="E30:F30"/>
    <mergeCell ref="K30:L30"/>
    <mergeCell ref="C29:D29"/>
    <mergeCell ref="E29:F29"/>
    <mergeCell ref="K29:L29"/>
    <mergeCell ref="I29:J29"/>
    <mergeCell ref="I30:J30"/>
    <mergeCell ref="G30:H30"/>
    <mergeCell ref="K28:L28"/>
    <mergeCell ref="C27:D27"/>
    <mergeCell ref="E27:F27"/>
    <mergeCell ref="K27:L27"/>
    <mergeCell ref="I27:J27"/>
    <mergeCell ref="I28:J28"/>
    <mergeCell ref="K26:L26"/>
    <mergeCell ref="C25:D25"/>
    <mergeCell ref="E25:F25"/>
    <mergeCell ref="K25:L25"/>
    <mergeCell ref="I25:J25"/>
    <mergeCell ref="I26:J26"/>
    <mergeCell ref="G25:H25"/>
    <mergeCell ref="G26:H26"/>
    <mergeCell ref="K24:L24"/>
    <mergeCell ref="C23:D23"/>
    <mergeCell ref="E23:F23"/>
    <mergeCell ref="K23:L23"/>
    <mergeCell ref="I23:J23"/>
    <mergeCell ref="I24:J24"/>
    <mergeCell ref="G23:H23"/>
    <mergeCell ref="G24:H24"/>
    <mergeCell ref="C22:D22"/>
    <mergeCell ref="E22:F22"/>
    <mergeCell ref="K22:L22"/>
    <mergeCell ref="C21:D21"/>
    <mergeCell ref="E21:F21"/>
    <mergeCell ref="K21:L21"/>
    <mergeCell ref="I21:J21"/>
    <mergeCell ref="I22:J22"/>
    <mergeCell ref="G21:H21"/>
    <mergeCell ref="G22:H22"/>
    <mergeCell ref="C20:D20"/>
    <mergeCell ref="E20:F20"/>
    <mergeCell ref="K20:L20"/>
    <mergeCell ref="C19:D19"/>
    <mergeCell ref="E19:F19"/>
    <mergeCell ref="K19:L19"/>
    <mergeCell ref="I19:J19"/>
    <mergeCell ref="I20:J20"/>
    <mergeCell ref="G19:H19"/>
    <mergeCell ref="G20:H20"/>
    <mergeCell ref="C18:D18"/>
    <mergeCell ref="E18:F18"/>
    <mergeCell ref="K18:L18"/>
    <mergeCell ref="C17:D17"/>
    <mergeCell ref="E17:F17"/>
    <mergeCell ref="K17:L17"/>
    <mergeCell ref="I17:J17"/>
    <mergeCell ref="I18:J18"/>
    <mergeCell ref="G17:H17"/>
    <mergeCell ref="G18:H18"/>
    <mergeCell ref="C16:D16"/>
    <mergeCell ref="E16:F16"/>
    <mergeCell ref="K16:L16"/>
    <mergeCell ref="C15:D15"/>
    <mergeCell ref="E15:F15"/>
    <mergeCell ref="K15:L15"/>
    <mergeCell ref="I15:J15"/>
    <mergeCell ref="I16:J16"/>
    <mergeCell ref="G15:H15"/>
    <mergeCell ref="G16:H16"/>
    <mergeCell ref="C14:D14"/>
    <mergeCell ref="E14:F14"/>
    <mergeCell ref="K14:L14"/>
    <mergeCell ref="C13:D13"/>
    <mergeCell ref="E13:F13"/>
    <mergeCell ref="K13:L13"/>
    <mergeCell ref="I13:J13"/>
    <mergeCell ref="I14:J14"/>
    <mergeCell ref="G13:H13"/>
    <mergeCell ref="G14:H14"/>
    <mergeCell ref="C12:D12"/>
    <mergeCell ref="E12:F12"/>
    <mergeCell ref="K12:L12"/>
    <mergeCell ref="C11:D11"/>
    <mergeCell ref="E11:F11"/>
    <mergeCell ref="K11:L11"/>
    <mergeCell ref="I11:J11"/>
    <mergeCell ref="I12:J12"/>
    <mergeCell ref="G11:H11"/>
    <mergeCell ref="G12:H12"/>
    <mergeCell ref="K9:L9"/>
    <mergeCell ref="C10:D10"/>
    <mergeCell ref="E10:F10"/>
    <mergeCell ref="K10:L10"/>
    <mergeCell ref="I9:J9"/>
    <mergeCell ref="I10:J10"/>
    <mergeCell ref="G10:H10"/>
    <mergeCell ref="A9:B9"/>
    <mergeCell ref="C9:D9"/>
    <mergeCell ref="E9:F9"/>
    <mergeCell ref="G9:H9"/>
    <mergeCell ref="K7:L7"/>
    <mergeCell ref="C6:D6"/>
    <mergeCell ref="E6:F6"/>
    <mergeCell ref="G6:H6"/>
    <mergeCell ref="K6:L6"/>
    <mergeCell ref="I6:J6"/>
    <mergeCell ref="I7:J7"/>
    <mergeCell ref="A7:B7"/>
    <mergeCell ref="C7:D7"/>
    <mergeCell ref="E7:F7"/>
    <mergeCell ref="G7:H7"/>
    <mergeCell ref="E5:F5"/>
    <mergeCell ref="G5:H5"/>
    <mergeCell ref="K5:L5"/>
    <mergeCell ref="I4:J4"/>
    <mergeCell ref="I5:J5"/>
    <mergeCell ref="C4:D4"/>
    <mergeCell ref="E4:F4"/>
    <mergeCell ref="G4:H4"/>
    <mergeCell ref="K4:L4"/>
    <mergeCell ref="K2:L2"/>
    <mergeCell ref="C3:D3"/>
    <mergeCell ref="E3:F3"/>
    <mergeCell ref="G3:H3"/>
    <mergeCell ref="K3:L3"/>
    <mergeCell ref="I2:J2"/>
    <mergeCell ref="I3:J3"/>
    <mergeCell ref="A2:B2"/>
    <mergeCell ref="C2:D2"/>
    <mergeCell ref="E2:F2"/>
    <mergeCell ref="G2:H2"/>
  </mergeCells>
  <printOptions horizontalCentered="1"/>
  <pageMargins left="0.35433070866141736" right="0.31496062992125984" top="0.62" bottom="0.48" header="0.36" footer="0.23"/>
  <pageSetup horizontalDpi="600" verticalDpi="600" orientation="portrait" paperSize="9" scale="90" r:id="rId3"/>
  <headerFooter alignWithMargins="0">
    <oddHeader>&amp;LPoložkový rozpis investičních akcí pro zdravotnická zařízení</oddHeader>
    <oddFooter>&amp;CStránka &amp;P z &amp;N</oddFooter>
  </headerFooter>
  <legacyDrawing r:id="rId2"/>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00390625" defaultRowHeight="12.75"/>
  <cols>
    <col min="1" max="1" width="44.125" style="0" customWidth="1"/>
    <col min="2" max="2" width="6.125" style="0" customWidth="1"/>
    <col min="3" max="3" width="4.75390625" style="0" customWidth="1"/>
    <col min="4" max="4" width="5.875" style="0" customWidth="1"/>
    <col min="5" max="5" width="7.625" style="0" customWidth="1"/>
    <col min="6" max="6" width="4.625" style="0" customWidth="1"/>
    <col min="7" max="7" width="4.875" style="0" customWidth="1"/>
    <col min="8" max="8" width="4.125" style="0" customWidth="1"/>
    <col min="9" max="9" width="4.875" style="0" customWidth="1"/>
    <col min="10" max="10" width="5.25390625" style="0" customWidth="1"/>
    <col min="11" max="11" width="6.00390625" style="0" customWidth="1"/>
    <col min="12" max="12" width="6.125" style="0" customWidth="1"/>
    <col min="13" max="13" width="5.25390625" style="0" customWidth="1"/>
  </cols>
  <sheetData>
    <row r="1" ht="16.5" thickBot="1">
      <c r="A1" s="1" t="s">
        <v>149</v>
      </c>
    </row>
    <row r="2" spans="1:13" ht="57.75" customHeight="1">
      <c r="A2" s="63" t="s">
        <v>185</v>
      </c>
      <c r="B2" s="186" t="s">
        <v>184</v>
      </c>
      <c r="C2" s="187"/>
      <c r="D2" s="51" t="s">
        <v>170</v>
      </c>
      <c r="E2" s="57"/>
      <c r="F2" s="57" t="s">
        <v>171</v>
      </c>
      <c r="G2" s="58"/>
      <c r="H2" s="180"/>
      <c r="I2" s="180"/>
      <c r="J2" s="57" t="s">
        <v>173</v>
      </c>
      <c r="K2" s="97"/>
      <c r="L2" s="108" t="s">
        <v>172</v>
      </c>
      <c r="M2" s="110"/>
    </row>
    <row r="3" spans="1:13" ht="15.75" customHeight="1" thickBot="1">
      <c r="A3" s="65"/>
      <c r="B3" s="188"/>
      <c r="C3" s="189"/>
      <c r="D3" s="177" t="s">
        <v>0</v>
      </c>
      <c r="E3" s="178"/>
      <c r="F3" s="112" t="s">
        <v>1</v>
      </c>
      <c r="G3" s="112"/>
      <c r="H3" s="95" t="s">
        <v>7</v>
      </c>
      <c r="I3" s="178"/>
      <c r="J3" s="95" t="s">
        <v>192</v>
      </c>
      <c r="K3" s="96"/>
      <c r="L3" s="179" t="s">
        <v>2</v>
      </c>
      <c r="M3" s="96"/>
    </row>
    <row r="4" spans="1:13" ht="22.5" customHeight="1">
      <c r="A4" s="28" t="s">
        <v>94</v>
      </c>
      <c r="B4" s="91">
        <v>86500</v>
      </c>
      <c r="C4" s="92"/>
      <c r="D4" s="91">
        <v>213500</v>
      </c>
      <c r="E4" s="93"/>
      <c r="F4" s="175"/>
      <c r="G4" s="176"/>
      <c r="H4" s="175"/>
      <c r="I4" s="176"/>
      <c r="J4" s="94"/>
      <c r="K4" s="92"/>
      <c r="L4" s="47">
        <f>+D4+F4+H4+J4</f>
        <v>213500</v>
      </c>
      <c r="M4" s="48"/>
    </row>
    <row r="5" spans="1:13" ht="22.5" customHeight="1">
      <c r="A5" s="28" t="s">
        <v>51</v>
      </c>
      <c r="B5" s="47">
        <v>354974</v>
      </c>
      <c r="C5" s="48"/>
      <c r="D5" s="47">
        <v>245026</v>
      </c>
      <c r="E5" s="101"/>
      <c r="F5" s="173"/>
      <c r="G5" s="174"/>
      <c r="H5" s="173"/>
      <c r="I5" s="174"/>
      <c r="J5" s="100"/>
      <c r="K5" s="48"/>
      <c r="L5" s="47">
        <f aca="true" t="shared" si="0" ref="L5:L17">+D5+F5+H5+J5</f>
        <v>245026</v>
      </c>
      <c r="M5" s="48"/>
    </row>
    <row r="6" spans="1:13" ht="22.5" customHeight="1">
      <c r="A6" s="28" t="s">
        <v>84</v>
      </c>
      <c r="B6" s="47">
        <v>330655</v>
      </c>
      <c r="C6" s="48"/>
      <c r="D6" s="47">
        <v>869345</v>
      </c>
      <c r="E6" s="101"/>
      <c r="F6" s="173"/>
      <c r="G6" s="174"/>
      <c r="H6" s="173"/>
      <c r="I6" s="174"/>
      <c r="J6" s="100"/>
      <c r="K6" s="48"/>
      <c r="L6" s="47">
        <f t="shared" si="0"/>
        <v>869345</v>
      </c>
      <c r="M6" s="48"/>
    </row>
    <row r="7" spans="1:13" ht="22.5" customHeight="1">
      <c r="A7" s="28" t="s">
        <v>85</v>
      </c>
      <c r="B7" s="47">
        <v>32130</v>
      </c>
      <c r="C7" s="48"/>
      <c r="D7" s="47">
        <v>1867870</v>
      </c>
      <c r="E7" s="101"/>
      <c r="F7" s="173"/>
      <c r="G7" s="174"/>
      <c r="H7" s="173"/>
      <c r="I7" s="174"/>
      <c r="J7" s="100"/>
      <c r="K7" s="48"/>
      <c r="L7" s="47">
        <f t="shared" si="0"/>
        <v>1867870</v>
      </c>
      <c r="M7" s="48"/>
    </row>
    <row r="8" spans="1:13" ht="22.5" customHeight="1">
      <c r="A8" s="28" t="s">
        <v>86</v>
      </c>
      <c r="B8" s="171"/>
      <c r="C8" s="172"/>
      <c r="D8" s="47">
        <v>120000</v>
      </c>
      <c r="E8" s="101"/>
      <c r="F8" s="173"/>
      <c r="G8" s="174"/>
      <c r="H8" s="173"/>
      <c r="I8" s="174"/>
      <c r="J8" s="100"/>
      <c r="K8" s="48"/>
      <c r="L8" s="47">
        <f t="shared" si="0"/>
        <v>120000</v>
      </c>
      <c r="M8" s="48"/>
    </row>
    <row r="9" spans="1:13" ht="22.5" customHeight="1">
      <c r="A9" s="28" t="s">
        <v>87</v>
      </c>
      <c r="B9" s="171"/>
      <c r="C9" s="172"/>
      <c r="D9" s="47">
        <v>350000</v>
      </c>
      <c r="E9" s="101"/>
      <c r="F9" s="173"/>
      <c r="G9" s="174"/>
      <c r="H9" s="173"/>
      <c r="I9" s="174"/>
      <c r="J9" s="100"/>
      <c r="K9" s="48"/>
      <c r="L9" s="47">
        <f t="shared" si="0"/>
        <v>350000</v>
      </c>
      <c r="M9" s="48"/>
    </row>
    <row r="10" spans="1:13" ht="22.5" customHeight="1">
      <c r="A10" s="28" t="s">
        <v>88</v>
      </c>
      <c r="B10" s="171"/>
      <c r="C10" s="172"/>
      <c r="D10" s="47">
        <v>100000</v>
      </c>
      <c r="E10" s="101"/>
      <c r="F10" s="173"/>
      <c r="G10" s="174"/>
      <c r="H10" s="173"/>
      <c r="I10" s="174"/>
      <c r="J10" s="100"/>
      <c r="K10" s="48"/>
      <c r="L10" s="47">
        <f t="shared" si="0"/>
        <v>100000</v>
      </c>
      <c r="M10" s="48"/>
    </row>
    <row r="11" spans="1:13" ht="22.5" customHeight="1">
      <c r="A11" s="28" t="s">
        <v>89</v>
      </c>
      <c r="B11" s="171"/>
      <c r="C11" s="172"/>
      <c r="D11" s="47"/>
      <c r="E11" s="101"/>
      <c r="F11" s="173"/>
      <c r="G11" s="174"/>
      <c r="H11" s="173"/>
      <c r="I11" s="174"/>
      <c r="J11" s="100">
        <v>6500000</v>
      </c>
      <c r="K11" s="48"/>
      <c r="L11" s="47">
        <f t="shared" si="0"/>
        <v>6500000</v>
      </c>
      <c r="M11" s="48"/>
    </row>
    <row r="12" spans="1:13" ht="22.5" customHeight="1">
      <c r="A12" s="28" t="s">
        <v>90</v>
      </c>
      <c r="B12" s="171"/>
      <c r="C12" s="172"/>
      <c r="D12" s="47">
        <v>1900000</v>
      </c>
      <c r="E12" s="101"/>
      <c r="F12" s="173"/>
      <c r="G12" s="174"/>
      <c r="H12" s="173"/>
      <c r="I12" s="174"/>
      <c r="J12" s="100"/>
      <c r="K12" s="48"/>
      <c r="L12" s="47">
        <f t="shared" si="0"/>
        <v>1900000</v>
      </c>
      <c r="M12" s="48"/>
    </row>
    <row r="13" spans="1:13" ht="22.5" customHeight="1">
      <c r="A13" s="28" t="s">
        <v>175</v>
      </c>
      <c r="B13" s="171"/>
      <c r="C13" s="172"/>
      <c r="D13" s="47">
        <v>3129000</v>
      </c>
      <c r="E13" s="101"/>
      <c r="F13" s="173"/>
      <c r="G13" s="174"/>
      <c r="H13" s="173"/>
      <c r="I13" s="174"/>
      <c r="J13" s="100"/>
      <c r="K13" s="48"/>
      <c r="L13" s="47">
        <f t="shared" si="0"/>
        <v>3129000</v>
      </c>
      <c r="M13" s="48"/>
    </row>
    <row r="14" spans="1:13" ht="22.5" customHeight="1">
      <c r="A14" s="28" t="s">
        <v>91</v>
      </c>
      <c r="B14" s="171"/>
      <c r="C14" s="172"/>
      <c r="D14" s="47"/>
      <c r="E14" s="101"/>
      <c r="F14" s="173"/>
      <c r="G14" s="174"/>
      <c r="H14" s="173"/>
      <c r="I14" s="174"/>
      <c r="J14" s="100">
        <v>80000</v>
      </c>
      <c r="K14" s="48"/>
      <c r="L14" s="47">
        <f t="shared" si="0"/>
        <v>80000</v>
      </c>
      <c r="M14" s="48"/>
    </row>
    <row r="15" spans="1:13" ht="22.5" customHeight="1">
      <c r="A15" s="28" t="s">
        <v>92</v>
      </c>
      <c r="B15" s="171"/>
      <c r="C15" s="172"/>
      <c r="D15" s="47"/>
      <c r="E15" s="101"/>
      <c r="F15" s="173"/>
      <c r="G15" s="174"/>
      <c r="H15" s="173"/>
      <c r="I15" s="174"/>
      <c r="J15" s="100">
        <v>850000</v>
      </c>
      <c r="K15" s="48"/>
      <c r="L15" s="47">
        <f t="shared" si="0"/>
        <v>850000</v>
      </c>
      <c r="M15" s="48"/>
    </row>
    <row r="16" spans="1:13" ht="22.5" customHeight="1">
      <c r="A16" s="28" t="s">
        <v>93</v>
      </c>
      <c r="B16" s="171"/>
      <c r="C16" s="172"/>
      <c r="D16" s="47"/>
      <c r="E16" s="101"/>
      <c r="F16" s="173"/>
      <c r="G16" s="174"/>
      <c r="H16" s="173"/>
      <c r="I16" s="174"/>
      <c r="J16" s="100">
        <v>220000</v>
      </c>
      <c r="K16" s="48"/>
      <c r="L16" s="47">
        <f t="shared" si="0"/>
        <v>220000</v>
      </c>
      <c r="M16" s="48"/>
    </row>
    <row r="17" spans="1:13" ht="22.5" customHeight="1" thickBot="1">
      <c r="A17" s="28" t="s">
        <v>4</v>
      </c>
      <c r="B17" s="171"/>
      <c r="C17" s="172"/>
      <c r="D17" s="47">
        <v>804259</v>
      </c>
      <c r="E17" s="101"/>
      <c r="F17" s="173"/>
      <c r="G17" s="174"/>
      <c r="H17" s="173"/>
      <c r="I17" s="174"/>
      <c r="J17" s="100"/>
      <c r="K17" s="48"/>
      <c r="L17" s="47">
        <f t="shared" si="0"/>
        <v>804259</v>
      </c>
      <c r="M17" s="48"/>
    </row>
    <row r="18" spans="1:13" ht="31.5" customHeight="1" thickBot="1">
      <c r="A18" s="22" t="s">
        <v>8</v>
      </c>
      <c r="B18" s="82">
        <v>804259</v>
      </c>
      <c r="C18" s="83"/>
      <c r="D18" s="82">
        <v>9599000</v>
      </c>
      <c r="E18" s="62"/>
      <c r="F18" s="61">
        <v>0</v>
      </c>
      <c r="G18" s="62"/>
      <c r="H18" s="61">
        <v>0</v>
      </c>
      <c r="I18" s="170"/>
      <c r="J18" s="61">
        <f>SUM(J4:K17)</f>
        <v>7650000</v>
      </c>
      <c r="K18" s="83"/>
      <c r="L18" s="82">
        <f>SUM(L4:M17)</f>
        <v>17249000</v>
      </c>
      <c r="M18" s="83"/>
    </row>
    <row r="19" ht="9" customHeight="1" thickBot="1"/>
    <row r="20" spans="1:13" ht="57" customHeight="1">
      <c r="A20" s="63" t="s">
        <v>186</v>
      </c>
      <c r="B20" s="186" t="s">
        <v>184</v>
      </c>
      <c r="C20" s="187"/>
      <c r="D20" s="108" t="s">
        <v>170</v>
      </c>
      <c r="E20" s="57"/>
      <c r="F20" s="57" t="s">
        <v>171</v>
      </c>
      <c r="G20" s="58"/>
      <c r="H20" s="180" t="s">
        <v>52</v>
      </c>
      <c r="I20" s="180"/>
      <c r="J20" s="57" t="s">
        <v>173</v>
      </c>
      <c r="K20" s="97"/>
      <c r="L20" s="108" t="s">
        <v>172</v>
      </c>
      <c r="M20" s="110"/>
    </row>
    <row r="21" spans="1:13" ht="26.25" customHeight="1" thickBot="1">
      <c r="A21" s="65" t="s">
        <v>9</v>
      </c>
      <c r="B21" s="188"/>
      <c r="C21" s="189"/>
      <c r="D21" s="179" t="s">
        <v>0</v>
      </c>
      <c r="E21" s="178"/>
      <c r="F21" s="185" t="s">
        <v>1</v>
      </c>
      <c r="G21" s="95"/>
      <c r="H21" s="95" t="s">
        <v>7</v>
      </c>
      <c r="I21" s="178"/>
      <c r="J21" s="95" t="s">
        <v>194</v>
      </c>
      <c r="K21" s="96"/>
      <c r="L21" s="179" t="s">
        <v>2</v>
      </c>
      <c r="M21" s="96"/>
    </row>
    <row r="22" spans="1:13" ht="22.5" customHeight="1">
      <c r="A22" s="29" t="s">
        <v>53</v>
      </c>
      <c r="B22" s="181"/>
      <c r="C22" s="182"/>
      <c r="D22" s="47">
        <v>1000000</v>
      </c>
      <c r="E22" s="101"/>
      <c r="F22" s="183"/>
      <c r="G22" s="184"/>
      <c r="H22" s="183"/>
      <c r="I22" s="184"/>
      <c r="J22" s="56">
        <v>1000000</v>
      </c>
      <c r="K22" s="59"/>
      <c r="L22" s="100">
        <f>+D22+F22+H22+J22</f>
        <v>2000000</v>
      </c>
      <c r="M22" s="48"/>
    </row>
    <row r="23" spans="1:13" ht="22.5" customHeight="1">
      <c r="A23" s="28" t="s">
        <v>54</v>
      </c>
      <c r="B23" s="171"/>
      <c r="C23" s="172"/>
      <c r="D23" s="47">
        <v>1400000</v>
      </c>
      <c r="E23" s="101"/>
      <c r="F23" s="173"/>
      <c r="G23" s="174"/>
      <c r="H23" s="173"/>
      <c r="I23" s="174"/>
      <c r="J23" s="100"/>
      <c r="K23" s="48"/>
      <c r="L23" s="100">
        <f aca="true" t="shared" si="1" ref="L23:L33">+D23+F23+H23+J23</f>
        <v>1400000</v>
      </c>
      <c r="M23" s="48"/>
    </row>
    <row r="24" spans="1:13" ht="22.5" customHeight="1">
      <c r="A24" s="28" t="s">
        <v>55</v>
      </c>
      <c r="B24" s="171"/>
      <c r="C24" s="172"/>
      <c r="D24" s="47">
        <v>2000000</v>
      </c>
      <c r="E24" s="101"/>
      <c r="F24" s="173"/>
      <c r="G24" s="174"/>
      <c r="H24" s="173"/>
      <c r="I24" s="174"/>
      <c r="J24" s="100"/>
      <c r="K24" s="48"/>
      <c r="L24" s="100">
        <f t="shared" si="1"/>
        <v>2000000</v>
      </c>
      <c r="M24" s="48"/>
    </row>
    <row r="25" spans="1:13" ht="22.5" customHeight="1">
      <c r="A25" s="28" t="s">
        <v>56</v>
      </c>
      <c r="B25" s="171"/>
      <c r="C25" s="172"/>
      <c r="D25" s="47"/>
      <c r="E25" s="101"/>
      <c r="F25" s="173"/>
      <c r="G25" s="174"/>
      <c r="H25" s="173"/>
      <c r="I25" s="174"/>
      <c r="J25" s="100">
        <v>7725000</v>
      </c>
      <c r="K25" s="48"/>
      <c r="L25" s="100">
        <f t="shared" si="1"/>
        <v>7725000</v>
      </c>
      <c r="M25" s="48"/>
    </row>
    <row r="26" spans="1:13" ht="22.5" customHeight="1">
      <c r="A26" s="28" t="s">
        <v>57</v>
      </c>
      <c r="B26" s="171"/>
      <c r="C26" s="172"/>
      <c r="D26" s="47">
        <v>280000</v>
      </c>
      <c r="E26" s="101"/>
      <c r="F26" s="173"/>
      <c r="G26" s="174"/>
      <c r="H26" s="173"/>
      <c r="I26" s="174"/>
      <c r="J26" s="100"/>
      <c r="K26" s="48"/>
      <c r="L26" s="100">
        <f t="shared" si="1"/>
        <v>280000</v>
      </c>
      <c r="M26" s="48"/>
    </row>
    <row r="27" spans="1:13" ht="22.5" customHeight="1">
      <c r="A27" s="28" t="s">
        <v>58</v>
      </c>
      <c r="B27" s="171"/>
      <c r="C27" s="172"/>
      <c r="D27" s="47">
        <v>700000</v>
      </c>
      <c r="E27" s="101"/>
      <c r="F27" s="173"/>
      <c r="G27" s="174"/>
      <c r="H27" s="173"/>
      <c r="I27" s="174"/>
      <c r="J27" s="100"/>
      <c r="K27" s="48"/>
      <c r="L27" s="100">
        <f t="shared" si="1"/>
        <v>700000</v>
      </c>
      <c r="M27" s="48"/>
    </row>
    <row r="28" spans="1:13" ht="22.5" customHeight="1">
      <c r="A28" s="28" t="s">
        <v>59</v>
      </c>
      <c r="B28" s="171"/>
      <c r="C28" s="172"/>
      <c r="D28" s="47">
        <v>1000000</v>
      </c>
      <c r="E28" s="101"/>
      <c r="F28" s="173"/>
      <c r="G28" s="174"/>
      <c r="H28" s="173"/>
      <c r="I28" s="174"/>
      <c r="J28" s="100"/>
      <c r="K28" s="48"/>
      <c r="L28" s="100">
        <f t="shared" si="1"/>
        <v>1000000</v>
      </c>
      <c r="M28" s="48"/>
    </row>
    <row r="29" spans="1:13" ht="22.5" customHeight="1">
      <c r="A29" s="28" t="s">
        <v>60</v>
      </c>
      <c r="B29" s="171"/>
      <c r="C29" s="172"/>
      <c r="D29" s="47"/>
      <c r="E29" s="101"/>
      <c r="F29" s="173"/>
      <c r="G29" s="174"/>
      <c r="H29" s="173"/>
      <c r="I29" s="174"/>
      <c r="J29" s="100">
        <v>1000000</v>
      </c>
      <c r="K29" s="48"/>
      <c r="L29" s="100">
        <f t="shared" si="1"/>
        <v>1000000</v>
      </c>
      <c r="M29" s="48"/>
    </row>
    <row r="30" spans="1:13" ht="22.5" customHeight="1">
      <c r="A30" s="28" t="s">
        <v>61</v>
      </c>
      <c r="B30" s="171"/>
      <c r="C30" s="172"/>
      <c r="D30" s="47"/>
      <c r="E30" s="101"/>
      <c r="F30" s="173"/>
      <c r="G30" s="174"/>
      <c r="H30" s="173"/>
      <c r="I30" s="174"/>
      <c r="J30" s="100">
        <v>1500000</v>
      </c>
      <c r="K30" s="48"/>
      <c r="L30" s="100">
        <f t="shared" si="1"/>
        <v>1500000</v>
      </c>
      <c r="M30" s="48"/>
    </row>
    <row r="31" spans="1:13" ht="22.5" customHeight="1">
      <c r="A31" s="28" t="s">
        <v>62</v>
      </c>
      <c r="B31" s="171"/>
      <c r="C31" s="172"/>
      <c r="D31" s="47">
        <v>250000</v>
      </c>
      <c r="E31" s="101"/>
      <c r="F31" s="173"/>
      <c r="G31" s="174"/>
      <c r="H31" s="173"/>
      <c r="I31" s="174"/>
      <c r="J31" s="100"/>
      <c r="K31" s="48"/>
      <c r="L31" s="100">
        <f t="shared" si="1"/>
        <v>250000</v>
      </c>
      <c r="M31" s="48"/>
    </row>
    <row r="32" spans="1:13" ht="22.5" customHeight="1">
      <c r="A32" s="28" t="s">
        <v>63</v>
      </c>
      <c r="B32" s="171"/>
      <c r="C32" s="172"/>
      <c r="D32" s="47">
        <v>75000</v>
      </c>
      <c r="E32" s="101"/>
      <c r="F32" s="173"/>
      <c r="G32" s="174"/>
      <c r="H32" s="173"/>
      <c r="I32" s="174"/>
      <c r="J32" s="100"/>
      <c r="K32" s="48"/>
      <c r="L32" s="100">
        <f t="shared" si="1"/>
        <v>75000</v>
      </c>
      <c r="M32" s="48"/>
    </row>
    <row r="33" spans="1:13" ht="22.5" customHeight="1">
      <c r="A33" s="28" t="s">
        <v>64</v>
      </c>
      <c r="B33" s="171"/>
      <c r="C33" s="172"/>
      <c r="D33" s="47">
        <v>40000</v>
      </c>
      <c r="E33" s="101"/>
      <c r="F33" s="173"/>
      <c r="G33" s="174"/>
      <c r="H33" s="173"/>
      <c r="I33" s="174"/>
      <c r="J33" s="100"/>
      <c r="K33" s="48"/>
      <c r="L33" s="100">
        <f t="shared" si="1"/>
        <v>40000</v>
      </c>
      <c r="M33" s="48"/>
    </row>
    <row r="34" spans="1:13" ht="22.5" customHeight="1">
      <c r="A34" s="28" t="s">
        <v>65</v>
      </c>
      <c r="B34" s="171"/>
      <c r="C34" s="172"/>
      <c r="D34" s="47">
        <v>100000</v>
      </c>
      <c r="E34" s="101"/>
      <c r="F34" s="173"/>
      <c r="G34" s="174"/>
      <c r="H34" s="173"/>
      <c r="I34" s="174"/>
      <c r="J34" s="100"/>
      <c r="K34" s="48"/>
      <c r="L34" s="100">
        <f aca="true" t="shared" si="2" ref="L34:L47">+D34+F34+H34+J34</f>
        <v>100000</v>
      </c>
      <c r="M34" s="48"/>
    </row>
    <row r="35" spans="1:13" ht="22.5" customHeight="1">
      <c r="A35" s="28" t="s">
        <v>66</v>
      </c>
      <c r="B35" s="171"/>
      <c r="C35" s="172"/>
      <c r="D35" s="47">
        <v>70000</v>
      </c>
      <c r="E35" s="101"/>
      <c r="F35" s="173"/>
      <c r="G35" s="174"/>
      <c r="H35" s="173"/>
      <c r="I35" s="174"/>
      <c r="J35" s="100"/>
      <c r="K35" s="48"/>
      <c r="L35" s="100">
        <f t="shared" si="2"/>
        <v>70000</v>
      </c>
      <c r="M35" s="48"/>
    </row>
    <row r="36" spans="1:13" ht="22.5" customHeight="1">
      <c r="A36" s="28" t="s">
        <v>67</v>
      </c>
      <c r="B36" s="171"/>
      <c r="C36" s="172"/>
      <c r="D36" s="47">
        <v>150000</v>
      </c>
      <c r="E36" s="101"/>
      <c r="F36" s="173"/>
      <c r="G36" s="174"/>
      <c r="H36" s="173"/>
      <c r="I36" s="174"/>
      <c r="J36" s="100"/>
      <c r="K36" s="48"/>
      <c r="L36" s="100">
        <f t="shared" si="2"/>
        <v>150000</v>
      </c>
      <c r="M36" s="48"/>
    </row>
    <row r="37" spans="1:13" ht="22.5" customHeight="1">
      <c r="A37" s="28" t="s">
        <v>68</v>
      </c>
      <c r="B37" s="171"/>
      <c r="C37" s="172"/>
      <c r="D37" s="47">
        <v>200000</v>
      </c>
      <c r="E37" s="101"/>
      <c r="F37" s="173"/>
      <c r="G37" s="174"/>
      <c r="H37" s="173"/>
      <c r="I37" s="174"/>
      <c r="J37" s="100"/>
      <c r="K37" s="48"/>
      <c r="L37" s="100">
        <f t="shared" si="2"/>
        <v>200000</v>
      </c>
      <c r="M37" s="48"/>
    </row>
    <row r="38" spans="1:13" ht="22.5" customHeight="1">
      <c r="A38" s="28" t="s">
        <v>69</v>
      </c>
      <c r="B38" s="171"/>
      <c r="C38" s="172"/>
      <c r="D38" s="47">
        <v>70000</v>
      </c>
      <c r="E38" s="101"/>
      <c r="F38" s="173"/>
      <c r="G38" s="174"/>
      <c r="H38" s="173"/>
      <c r="I38" s="174"/>
      <c r="J38" s="100"/>
      <c r="K38" s="48"/>
      <c r="L38" s="100">
        <f t="shared" si="2"/>
        <v>70000</v>
      </c>
      <c r="M38" s="48"/>
    </row>
    <row r="39" spans="1:13" ht="22.5" customHeight="1">
      <c r="A39" s="28" t="s">
        <v>70</v>
      </c>
      <c r="B39" s="171"/>
      <c r="C39" s="172"/>
      <c r="D39" s="47">
        <v>70000</v>
      </c>
      <c r="E39" s="101"/>
      <c r="F39" s="173"/>
      <c r="G39" s="174"/>
      <c r="H39" s="173"/>
      <c r="I39" s="174"/>
      <c r="J39" s="100"/>
      <c r="K39" s="48"/>
      <c r="L39" s="100">
        <f t="shared" si="2"/>
        <v>70000</v>
      </c>
      <c r="M39" s="48"/>
    </row>
    <row r="40" spans="1:13" ht="22.5" customHeight="1">
      <c r="A40" s="28" t="s">
        <v>71</v>
      </c>
      <c r="B40" s="171"/>
      <c r="C40" s="172"/>
      <c r="D40" s="47">
        <v>550000</v>
      </c>
      <c r="E40" s="101"/>
      <c r="F40" s="173"/>
      <c r="G40" s="174"/>
      <c r="H40" s="173"/>
      <c r="I40" s="174"/>
      <c r="J40" s="100"/>
      <c r="K40" s="48"/>
      <c r="L40" s="100">
        <f t="shared" si="2"/>
        <v>550000</v>
      </c>
      <c r="M40" s="48"/>
    </row>
    <row r="41" spans="1:13" ht="22.5" customHeight="1">
      <c r="A41" s="28" t="s">
        <v>72</v>
      </c>
      <c r="B41" s="171"/>
      <c r="C41" s="172"/>
      <c r="D41" s="47">
        <v>1000000</v>
      </c>
      <c r="E41" s="101"/>
      <c r="F41" s="173"/>
      <c r="G41" s="174"/>
      <c r="H41" s="173"/>
      <c r="I41" s="174"/>
      <c r="J41" s="100"/>
      <c r="K41" s="48"/>
      <c r="L41" s="100">
        <f t="shared" si="2"/>
        <v>1000000</v>
      </c>
      <c r="M41" s="48"/>
    </row>
    <row r="42" spans="1:13" ht="22.5" customHeight="1">
      <c r="A42" s="28" t="s">
        <v>73</v>
      </c>
      <c r="B42" s="171"/>
      <c r="C42" s="172"/>
      <c r="D42" s="47">
        <v>300000</v>
      </c>
      <c r="E42" s="101"/>
      <c r="F42" s="173"/>
      <c r="G42" s="174"/>
      <c r="H42" s="173"/>
      <c r="I42" s="174"/>
      <c r="J42" s="100"/>
      <c r="K42" s="48"/>
      <c r="L42" s="100">
        <f t="shared" si="2"/>
        <v>300000</v>
      </c>
      <c r="M42" s="48"/>
    </row>
    <row r="43" spans="1:13" ht="22.5" customHeight="1">
      <c r="A43" s="28" t="s">
        <v>74</v>
      </c>
      <c r="B43" s="171"/>
      <c r="C43" s="172"/>
      <c r="D43" s="47">
        <v>200000</v>
      </c>
      <c r="E43" s="101"/>
      <c r="F43" s="173"/>
      <c r="G43" s="174"/>
      <c r="H43" s="173"/>
      <c r="I43" s="174"/>
      <c r="J43" s="100"/>
      <c r="K43" s="48"/>
      <c r="L43" s="100">
        <f t="shared" si="2"/>
        <v>200000</v>
      </c>
      <c r="M43" s="48"/>
    </row>
    <row r="44" spans="1:13" ht="22.5" customHeight="1">
      <c r="A44" s="28" t="s">
        <v>75</v>
      </c>
      <c r="B44" s="171"/>
      <c r="C44" s="172"/>
      <c r="D44" s="47">
        <v>100000</v>
      </c>
      <c r="E44" s="101"/>
      <c r="F44" s="173"/>
      <c r="G44" s="174"/>
      <c r="H44" s="173"/>
      <c r="I44" s="174"/>
      <c r="J44" s="100"/>
      <c r="K44" s="48"/>
      <c r="L44" s="100">
        <f t="shared" si="2"/>
        <v>100000</v>
      </c>
      <c r="M44" s="48"/>
    </row>
    <row r="45" spans="1:13" ht="22.5" customHeight="1">
      <c r="A45" s="28" t="s">
        <v>76</v>
      </c>
      <c r="B45" s="171"/>
      <c r="C45" s="172"/>
      <c r="D45" s="47"/>
      <c r="E45" s="101"/>
      <c r="F45" s="173"/>
      <c r="G45" s="174"/>
      <c r="H45" s="173"/>
      <c r="I45" s="174"/>
      <c r="J45" s="100">
        <v>375000</v>
      </c>
      <c r="K45" s="48"/>
      <c r="L45" s="100">
        <f t="shared" si="2"/>
        <v>375000</v>
      </c>
      <c r="M45" s="48"/>
    </row>
    <row r="46" spans="1:13" ht="22.5" customHeight="1">
      <c r="A46" s="28" t="s">
        <v>77</v>
      </c>
      <c r="B46" s="171"/>
      <c r="C46" s="172"/>
      <c r="D46" s="47">
        <v>25000</v>
      </c>
      <c r="E46" s="101"/>
      <c r="F46" s="173"/>
      <c r="G46" s="174"/>
      <c r="H46" s="173"/>
      <c r="I46" s="174"/>
      <c r="J46" s="100"/>
      <c r="K46" s="48"/>
      <c r="L46" s="100">
        <f t="shared" si="2"/>
        <v>25000</v>
      </c>
      <c r="M46" s="48"/>
    </row>
    <row r="47" spans="1:13" ht="22.5" customHeight="1">
      <c r="A47" s="28" t="s">
        <v>78</v>
      </c>
      <c r="B47" s="171"/>
      <c r="C47" s="172"/>
      <c r="D47" s="47">
        <v>140000</v>
      </c>
      <c r="E47" s="101"/>
      <c r="F47" s="173"/>
      <c r="G47" s="174"/>
      <c r="H47" s="173"/>
      <c r="I47" s="174"/>
      <c r="J47" s="100"/>
      <c r="K47" s="48"/>
      <c r="L47" s="100">
        <f t="shared" si="2"/>
        <v>140000</v>
      </c>
      <c r="M47" s="48"/>
    </row>
    <row r="48" spans="1:13" ht="22.5" customHeight="1">
      <c r="A48" s="28" t="s">
        <v>79</v>
      </c>
      <c r="B48" s="171"/>
      <c r="C48" s="172"/>
      <c r="D48" s="47">
        <v>70000</v>
      </c>
      <c r="E48" s="101"/>
      <c r="F48" s="173"/>
      <c r="G48" s="174"/>
      <c r="H48" s="173"/>
      <c r="I48" s="174"/>
      <c r="J48" s="100"/>
      <c r="K48" s="48"/>
      <c r="L48" s="100">
        <f aca="true" t="shared" si="3" ref="L48:L53">+D48+F48+H48+J48</f>
        <v>70000</v>
      </c>
      <c r="M48" s="48"/>
    </row>
    <row r="49" spans="1:13" ht="22.5" customHeight="1">
      <c r="A49" s="28" t="s">
        <v>80</v>
      </c>
      <c r="B49" s="171"/>
      <c r="C49" s="172"/>
      <c r="D49" s="47">
        <v>160000</v>
      </c>
      <c r="E49" s="101"/>
      <c r="F49" s="173"/>
      <c r="G49" s="174"/>
      <c r="H49" s="173"/>
      <c r="I49" s="174"/>
      <c r="J49" s="100"/>
      <c r="K49" s="48"/>
      <c r="L49" s="100">
        <f t="shared" si="3"/>
        <v>160000</v>
      </c>
      <c r="M49" s="48"/>
    </row>
    <row r="50" spans="1:13" ht="22.5" customHeight="1">
      <c r="A50" s="28" t="s">
        <v>81</v>
      </c>
      <c r="B50" s="171"/>
      <c r="C50" s="172"/>
      <c r="D50" s="47">
        <v>60000</v>
      </c>
      <c r="E50" s="101"/>
      <c r="F50" s="173"/>
      <c r="G50" s="174"/>
      <c r="H50" s="173"/>
      <c r="I50" s="174"/>
      <c r="J50" s="100"/>
      <c r="K50" s="48"/>
      <c r="L50" s="100">
        <f t="shared" si="3"/>
        <v>60000</v>
      </c>
      <c r="M50" s="48"/>
    </row>
    <row r="51" spans="1:13" ht="22.5" customHeight="1">
      <c r="A51" s="28" t="s">
        <v>82</v>
      </c>
      <c r="B51" s="171"/>
      <c r="C51" s="172"/>
      <c r="D51" s="47">
        <v>100000</v>
      </c>
      <c r="E51" s="101"/>
      <c r="F51" s="173"/>
      <c r="G51" s="174"/>
      <c r="H51" s="173"/>
      <c r="I51" s="174"/>
      <c r="J51" s="100"/>
      <c r="K51" s="48"/>
      <c r="L51" s="100">
        <f t="shared" si="3"/>
        <v>100000</v>
      </c>
      <c r="M51" s="48"/>
    </row>
    <row r="52" spans="1:13" ht="22.5" customHeight="1">
      <c r="A52" s="28" t="s">
        <v>83</v>
      </c>
      <c r="B52" s="171"/>
      <c r="C52" s="172"/>
      <c r="D52" s="47">
        <v>670000</v>
      </c>
      <c r="E52" s="101"/>
      <c r="F52" s="173"/>
      <c r="G52" s="174"/>
      <c r="H52" s="173"/>
      <c r="I52" s="174"/>
      <c r="J52" s="100"/>
      <c r="K52" s="48"/>
      <c r="L52" s="100">
        <f t="shared" si="3"/>
        <v>670000</v>
      </c>
      <c r="M52" s="48"/>
    </row>
    <row r="53" spans="1:13" ht="22.5" customHeight="1">
      <c r="A53" s="28" t="s">
        <v>95</v>
      </c>
      <c r="B53" s="47">
        <v>650000</v>
      </c>
      <c r="C53" s="48"/>
      <c r="D53" s="47"/>
      <c r="E53" s="101"/>
      <c r="F53" s="173"/>
      <c r="G53" s="174"/>
      <c r="H53" s="173"/>
      <c r="I53" s="174"/>
      <c r="J53" s="100"/>
      <c r="K53" s="48"/>
      <c r="L53" s="100">
        <f t="shared" si="3"/>
        <v>0</v>
      </c>
      <c r="M53" s="48"/>
    </row>
    <row r="54" spans="1:13" ht="22.5" customHeight="1" thickBot="1">
      <c r="A54" s="29" t="s">
        <v>195</v>
      </c>
      <c r="B54" s="164"/>
      <c r="C54" s="163"/>
      <c r="D54" s="165"/>
      <c r="E54" s="166"/>
      <c r="F54" s="167"/>
      <c r="G54" s="168"/>
      <c r="H54" s="167"/>
      <c r="I54" s="169"/>
      <c r="J54" s="162">
        <v>1856000</v>
      </c>
      <c r="K54" s="163"/>
      <c r="L54" s="100">
        <f>+D54+F54+H54+J54</f>
        <v>1856000</v>
      </c>
      <c r="M54" s="48"/>
    </row>
    <row r="55" spans="1:13" ht="21" customHeight="1" thickBot="1">
      <c r="A55" s="22" t="s">
        <v>177</v>
      </c>
      <c r="B55" s="130">
        <v>650000</v>
      </c>
      <c r="C55" s="134"/>
      <c r="D55" s="130">
        <f>SUM(D22:E54)</f>
        <v>10780000</v>
      </c>
      <c r="E55" s="131"/>
      <c r="F55" s="131">
        <v>0</v>
      </c>
      <c r="G55" s="131"/>
      <c r="H55" s="131">
        <v>0</v>
      </c>
      <c r="I55" s="131"/>
      <c r="J55" s="131">
        <f>SUM(J22:K54)</f>
        <v>13456000</v>
      </c>
      <c r="K55" s="134"/>
      <c r="L55" s="131">
        <f>SUM(L22:M54)</f>
        <v>24236000</v>
      </c>
      <c r="M55" s="134"/>
    </row>
    <row r="56" spans="1:13" ht="7.5" customHeight="1" thickBot="1">
      <c r="A56" s="10"/>
      <c r="B56" s="11"/>
      <c r="C56" s="11"/>
      <c r="D56" s="11"/>
      <c r="E56" s="11"/>
      <c r="F56" s="11"/>
      <c r="G56" s="11"/>
      <c r="H56" s="11"/>
      <c r="I56" s="11"/>
      <c r="J56" s="11"/>
      <c r="K56" s="11"/>
      <c r="L56" s="11"/>
      <c r="M56" s="11"/>
    </row>
    <row r="57" spans="1:13" ht="18.75" customHeight="1" thickBot="1">
      <c r="A57" s="7" t="s">
        <v>3</v>
      </c>
      <c r="B57" s="130">
        <f>+B55+B18</f>
        <v>1454259</v>
      </c>
      <c r="C57" s="134"/>
      <c r="D57" s="62">
        <f>+D55+D18</f>
        <v>20379000</v>
      </c>
      <c r="E57" s="61"/>
      <c r="F57" s="131">
        <f>+F55+F18</f>
        <v>0</v>
      </c>
      <c r="G57" s="131"/>
      <c r="H57" s="62">
        <f>+H55+H18</f>
        <v>0</v>
      </c>
      <c r="I57" s="61"/>
      <c r="J57" s="131">
        <f>+J55+J18</f>
        <v>21106000</v>
      </c>
      <c r="K57" s="134"/>
      <c r="L57" s="130">
        <f>+L55+L18</f>
        <v>41485000</v>
      </c>
      <c r="M57" s="134"/>
    </row>
  </sheetData>
  <mergeCells count="322">
    <mergeCell ref="J36:K36"/>
    <mergeCell ref="J37:K37"/>
    <mergeCell ref="J45:K45"/>
    <mergeCell ref="J38:K38"/>
    <mergeCell ref="J39:K39"/>
    <mergeCell ref="J40:K40"/>
    <mergeCell ref="J41:K41"/>
    <mergeCell ref="J43:K43"/>
    <mergeCell ref="J44:K44"/>
    <mergeCell ref="J12:K12"/>
    <mergeCell ref="J13:K13"/>
    <mergeCell ref="J14:K14"/>
    <mergeCell ref="J23:K23"/>
    <mergeCell ref="J20:K20"/>
    <mergeCell ref="J21:K21"/>
    <mergeCell ref="J15:K15"/>
    <mergeCell ref="J17:K17"/>
    <mergeCell ref="J18:K18"/>
    <mergeCell ref="J22:K22"/>
    <mergeCell ref="B2:C3"/>
    <mergeCell ref="J2:K2"/>
    <mergeCell ref="J3:K3"/>
    <mergeCell ref="J11:K11"/>
    <mergeCell ref="B4:C4"/>
    <mergeCell ref="D4:E4"/>
    <mergeCell ref="F4:G4"/>
    <mergeCell ref="J7:K7"/>
    <mergeCell ref="J8:K8"/>
    <mergeCell ref="J9:K9"/>
    <mergeCell ref="J10:K10"/>
    <mergeCell ref="J52:K52"/>
    <mergeCell ref="J53:K53"/>
    <mergeCell ref="L42:M42"/>
    <mergeCell ref="J42:K42"/>
    <mergeCell ref="J48:K48"/>
    <mergeCell ref="J49:K49"/>
    <mergeCell ref="J50:K50"/>
    <mergeCell ref="J51:K51"/>
    <mergeCell ref="L38:M38"/>
    <mergeCell ref="H42:I42"/>
    <mergeCell ref="B53:C53"/>
    <mergeCell ref="D53:E53"/>
    <mergeCell ref="F53:G53"/>
    <mergeCell ref="H53:I53"/>
    <mergeCell ref="F43:G43"/>
    <mergeCell ref="H43:I43"/>
    <mergeCell ref="B52:C52"/>
    <mergeCell ref="F52:G52"/>
    <mergeCell ref="H52:I52"/>
    <mergeCell ref="H17:I17"/>
    <mergeCell ref="L17:M17"/>
    <mergeCell ref="F41:G41"/>
    <mergeCell ref="H41:I41"/>
    <mergeCell ref="L41:M41"/>
    <mergeCell ref="H39:I39"/>
    <mergeCell ref="L39:M39"/>
    <mergeCell ref="J24:K24"/>
    <mergeCell ref="J25:K25"/>
    <mergeCell ref="J26:K26"/>
    <mergeCell ref="B15:C15"/>
    <mergeCell ref="D16:E16"/>
    <mergeCell ref="D45:E45"/>
    <mergeCell ref="D29:E29"/>
    <mergeCell ref="D30:E30"/>
    <mergeCell ref="D25:E25"/>
    <mergeCell ref="D22:E22"/>
    <mergeCell ref="B17:C17"/>
    <mergeCell ref="D17:E17"/>
    <mergeCell ref="B44:C44"/>
    <mergeCell ref="F40:G40"/>
    <mergeCell ref="H40:I40"/>
    <mergeCell ref="L40:M40"/>
    <mergeCell ref="D44:E44"/>
    <mergeCell ref="F44:G44"/>
    <mergeCell ref="H44:I44"/>
    <mergeCell ref="L44:M44"/>
    <mergeCell ref="F42:G42"/>
    <mergeCell ref="D42:E42"/>
    <mergeCell ref="L43:M43"/>
    <mergeCell ref="D51:E51"/>
    <mergeCell ref="L57:M57"/>
    <mergeCell ref="L55:M55"/>
    <mergeCell ref="H55:I55"/>
    <mergeCell ref="F55:G55"/>
    <mergeCell ref="J55:K55"/>
    <mergeCell ref="J57:K57"/>
    <mergeCell ref="D52:E52"/>
    <mergeCell ref="L53:M53"/>
    <mergeCell ref="L52:M52"/>
    <mergeCell ref="B57:C57"/>
    <mergeCell ref="D57:E57"/>
    <mergeCell ref="F57:G57"/>
    <mergeCell ref="H57:I57"/>
    <mergeCell ref="B55:C55"/>
    <mergeCell ref="D55:E55"/>
    <mergeCell ref="B39:C39"/>
    <mergeCell ref="B40:C40"/>
    <mergeCell ref="B41:C41"/>
    <mergeCell ref="D40:E40"/>
    <mergeCell ref="D41:E41"/>
    <mergeCell ref="B42:C42"/>
    <mergeCell ref="B43:C43"/>
    <mergeCell ref="D43:E43"/>
    <mergeCell ref="B37:C37"/>
    <mergeCell ref="F37:G37"/>
    <mergeCell ref="H37:I37"/>
    <mergeCell ref="D37:E37"/>
    <mergeCell ref="B38:C38"/>
    <mergeCell ref="L37:M37"/>
    <mergeCell ref="B34:C34"/>
    <mergeCell ref="B35:C35"/>
    <mergeCell ref="B36:C36"/>
    <mergeCell ref="F36:G36"/>
    <mergeCell ref="D36:E36"/>
    <mergeCell ref="F34:G34"/>
    <mergeCell ref="L36:M36"/>
    <mergeCell ref="D34:E34"/>
    <mergeCell ref="B33:C33"/>
    <mergeCell ref="F33:G33"/>
    <mergeCell ref="H33:I33"/>
    <mergeCell ref="L33:M33"/>
    <mergeCell ref="J33:K33"/>
    <mergeCell ref="D33:E33"/>
    <mergeCell ref="B25:C25"/>
    <mergeCell ref="D26:E26"/>
    <mergeCell ref="B27:C27"/>
    <mergeCell ref="D27:E27"/>
    <mergeCell ref="B26:C26"/>
    <mergeCell ref="D21:E21"/>
    <mergeCell ref="F21:G21"/>
    <mergeCell ref="H21:I21"/>
    <mergeCell ref="B20:C21"/>
    <mergeCell ref="H35:I35"/>
    <mergeCell ref="H34:I34"/>
    <mergeCell ref="L34:M34"/>
    <mergeCell ref="L35:M35"/>
    <mergeCell ref="J35:K35"/>
    <mergeCell ref="H36:I36"/>
    <mergeCell ref="J34:K34"/>
    <mergeCell ref="L23:M23"/>
    <mergeCell ref="L32:M32"/>
    <mergeCell ref="H28:I28"/>
    <mergeCell ref="L28:M28"/>
    <mergeCell ref="J28:K28"/>
    <mergeCell ref="H27:I27"/>
    <mergeCell ref="L27:M27"/>
    <mergeCell ref="H30:I30"/>
    <mergeCell ref="F39:G39"/>
    <mergeCell ref="F26:G26"/>
    <mergeCell ref="F27:G27"/>
    <mergeCell ref="F28:G28"/>
    <mergeCell ref="F29:G29"/>
    <mergeCell ref="F38:G38"/>
    <mergeCell ref="F30:G30"/>
    <mergeCell ref="F32:G32"/>
    <mergeCell ref="H38:I38"/>
    <mergeCell ref="L20:M20"/>
    <mergeCell ref="F17:G17"/>
    <mergeCell ref="F25:G25"/>
    <mergeCell ref="F31:G31"/>
    <mergeCell ref="F22:G22"/>
    <mergeCell ref="L21:M21"/>
    <mergeCell ref="L31:M31"/>
    <mergeCell ref="H25:I25"/>
    <mergeCell ref="L30:M30"/>
    <mergeCell ref="L22:M22"/>
    <mergeCell ref="L25:M25"/>
    <mergeCell ref="H22:I22"/>
    <mergeCell ref="H24:I24"/>
    <mergeCell ref="H23:I23"/>
    <mergeCell ref="L24:M24"/>
    <mergeCell ref="D39:E39"/>
    <mergeCell ref="D32:E32"/>
    <mergeCell ref="D31:E31"/>
    <mergeCell ref="D28:E28"/>
    <mergeCell ref="D38:E38"/>
    <mergeCell ref="D35:E35"/>
    <mergeCell ref="A2:A3"/>
    <mergeCell ref="D2:E2"/>
    <mergeCell ref="F2:I2"/>
    <mergeCell ref="B23:C23"/>
    <mergeCell ref="D23:E23"/>
    <mergeCell ref="F23:G23"/>
    <mergeCell ref="B22:C22"/>
    <mergeCell ref="A20:A21"/>
    <mergeCell ref="D20:E20"/>
    <mergeCell ref="F20:I20"/>
    <mergeCell ref="B46:C46"/>
    <mergeCell ref="D46:E46"/>
    <mergeCell ref="F46:G46"/>
    <mergeCell ref="B24:C24"/>
    <mergeCell ref="B45:C45"/>
    <mergeCell ref="F45:G45"/>
    <mergeCell ref="F35:G35"/>
    <mergeCell ref="D24:E24"/>
    <mergeCell ref="F24:G24"/>
    <mergeCell ref="B28:C28"/>
    <mergeCell ref="L2:M2"/>
    <mergeCell ref="D3:E3"/>
    <mergeCell ref="F3:G3"/>
    <mergeCell ref="H3:I3"/>
    <mergeCell ref="L3:M3"/>
    <mergeCell ref="H26:I26"/>
    <mergeCell ref="L26:M26"/>
    <mergeCell ref="H32:I32"/>
    <mergeCell ref="H29:I29"/>
    <mergeCell ref="J29:K29"/>
    <mergeCell ref="J30:K30"/>
    <mergeCell ref="J31:K31"/>
    <mergeCell ref="J32:K32"/>
    <mergeCell ref="B32:C32"/>
    <mergeCell ref="J27:K27"/>
    <mergeCell ref="L29:M29"/>
    <mergeCell ref="H31:I31"/>
    <mergeCell ref="B31:C31"/>
    <mergeCell ref="B30:C30"/>
    <mergeCell ref="B29:C29"/>
    <mergeCell ref="L48:M48"/>
    <mergeCell ref="B47:C47"/>
    <mergeCell ref="D47:E47"/>
    <mergeCell ref="F47:G47"/>
    <mergeCell ref="H47:I47"/>
    <mergeCell ref="B48:C48"/>
    <mergeCell ref="D48:E48"/>
    <mergeCell ref="F48:G48"/>
    <mergeCell ref="H48:I48"/>
    <mergeCell ref="B50:C50"/>
    <mergeCell ref="D50:E50"/>
    <mergeCell ref="F50:G50"/>
    <mergeCell ref="H50:I50"/>
    <mergeCell ref="B51:C51"/>
    <mergeCell ref="F51:G51"/>
    <mergeCell ref="H51:I51"/>
    <mergeCell ref="L49:M49"/>
    <mergeCell ref="H49:I49"/>
    <mergeCell ref="L51:M51"/>
    <mergeCell ref="L50:M50"/>
    <mergeCell ref="B49:C49"/>
    <mergeCell ref="D49:E49"/>
    <mergeCell ref="F49:G49"/>
    <mergeCell ref="D11:E11"/>
    <mergeCell ref="B11:C11"/>
    <mergeCell ref="B12:C12"/>
    <mergeCell ref="H4:I4"/>
    <mergeCell ref="H9:I9"/>
    <mergeCell ref="D12:E12"/>
    <mergeCell ref="H12:I12"/>
    <mergeCell ref="F11:G11"/>
    <mergeCell ref="H11:I11"/>
    <mergeCell ref="B6:C6"/>
    <mergeCell ref="L4:M4"/>
    <mergeCell ref="B5:C5"/>
    <mergeCell ref="L5:M5"/>
    <mergeCell ref="J4:K4"/>
    <mergeCell ref="J5:K5"/>
    <mergeCell ref="L45:M45"/>
    <mergeCell ref="H45:I45"/>
    <mergeCell ref="L46:M46"/>
    <mergeCell ref="J47:K47"/>
    <mergeCell ref="J46:K46"/>
    <mergeCell ref="H46:I46"/>
    <mergeCell ref="L47:M47"/>
    <mergeCell ref="H6:I6"/>
    <mergeCell ref="L6:M6"/>
    <mergeCell ref="D5:E5"/>
    <mergeCell ref="F5:G5"/>
    <mergeCell ref="H5:I5"/>
    <mergeCell ref="J6:K6"/>
    <mergeCell ref="D6:E6"/>
    <mergeCell ref="F6:G6"/>
    <mergeCell ref="L8:M8"/>
    <mergeCell ref="B7:C7"/>
    <mergeCell ref="D7:E7"/>
    <mergeCell ref="F7:G7"/>
    <mergeCell ref="H7:I7"/>
    <mergeCell ref="B8:C8"/>
    <mergeCell ref="D8:E8"/>
    <mergeCell ref="F8:G8"/>
    <mergeCell ref="H8:I8"/>
    <mergeCell ref="L7:M7"/>
    <mergeCell ref="L9:M9"/>
    <mergeCell ref="L10:M10"/>
    <mergeCell ref="L11:M11"/>
    <mergeCell ref="B10:C10"/>
    <mergeCell ref="D10:E10"/>
    <mergeCell ref="F10:G10"/>
    <mergeCell ref="H10:I10"/>
    <mergeCell ref="B9:C9"/>
    <mergeCell ref="D9:E9"/>
    <mergeCell ref="F9:G9"/>
    <mergeCell ref="B14:C14"/>
    <mergeCell ref="F14:G14"/>
    <mergeCell ref="F12:G12"/>
    <mergeCell ref="B13:C13"/>
    <mergeCell ref="D13:E13"/>
    <mergeCell ref="F13:G13"/>
    <mergeCell ref="H13:I13"/>
    <mergeCell ref="D15:E15"/>
    <mergeCell ref="F15:G15"/>
    <mergeCell ref="H15:I15"/>
    <mergeCell ref="H14:I14"/>
    <mergeCell ref="D14:E14"/>
    <mergeCell ref="B16:C16"/>
    <mergeCell ref="F16:G16"/>
    <mergeCell ref="H16:I16"/>
    <mergeCell ref="J16:K16"/>
    <mergeCell ref="B18:C18"/>
    <mergeCell ref="D18:E18"/>
    <mergeCell ref="F18:G18"/>
    <mergeCell ref="H18:I18"/>
    <mergeCell ref="L18:M18"/>
    <mergeCell ref="L12:M12"/>
    <mergeCell ref="L15:M15"/>
    <mergeCell ref="L16:M16"/>
    <mergeCell ref="L13:M13"/>
    <mergeCell ref="L14:M14"/>
    <mergeCell ref="J54:K54"/>
    <mergeCell ref="L54:M54"/>
    <mergeCell ref="B54:C54"/>
    <mergeCell ref="D54:E54"/>
    <mergeCell ref="F54:G54"/>
    <mergeCell ref="H54:I54"/>
  </mergeCells>
  <printOptions horizontalCentered="1"/>
  <pageMargins left="0.35433070866141736" right="0.31496062992125984" top="0.78" bottom="0.6" header="0.5118110236220472" footer="0.34"/>
  <pageSetup horizontalDpi="600" verticalDpi="600" orientation="portrait" paperSize="9" scale="90" r:id="rId1"/>
  <headerFooter alignWithMargins="0">
    <oddHeader>&amp;LPoložkový rozpis investičních akcí pro zdravotnická zařízení</oddHeader>
    <oddFooter>&amp;CStránka &amp;P z &amp;N</oddFooter>
  </headerFooter>
</worksheet>
</file>

<file path=xl/worksheets/sheet4.xml><?xml version="1.0" encoding="utf-8"?>
<worksheet xmlns="http://schemas.openxmlformats.org/spreadsheetml/2006/main" xmlns:r="http://schemas.openxmlformats.org/officeDocument/2006/relationships">
  <dimension ref="A1:M28"/>
  <sheetViews>
    <sheetView workbookViewId="0" topLeftCell="A1">
      <selection activeCell="A1" sqref="A1"/>
    </sheetView>
  </sheetViews>
  <sheetFormatPr defaultColWidth="9.00390625" defaultRowHeight="12.75"/>
  <cols>
    <col min="1" max="1" width="38.875" style="0" customWidth="1"/>
    <col min="2" max="2" width="8.00390625" style="0" customWidth="1"/>
    <col min="3" max="3" width="4.75390625" style="0" customWidth="1"/>
    <col min="4" max="4" width="5.75390625" style="0" customWidth="1"/>
    <col min="5" max="5" width="7.125" style="0" customWidth="1"/>
    <col min="6" max="6" width="4.25390625" style="0" customWidth="1"/>
    <col min="7" max="7" width="5.875" style="0" customWidth="1"/>
    <col min="8" max="8" width="6.625" style="0" customWidth="1"/>
    <col min="9" max="10" width="4.125" style="0" customWidth="1"/>
    <col min="12" max="12" width="5.75390625" style="0" customWidth="1"/>
    <col min="13" max="13" width="5.625" style="0" customWidth="1"/>
  </cols>
  <sheetData>
    <row r="1" spans="1:13" ht="16.5" thickBot="1">
      <c r="A1" s="1" t="s">
        <v>148</v>
      </c>
      <c r="B1" s="6"/>
      <c r="C1" s="6"/>
      <c r="D1" s="6"/>
      <c r="E1" s="6"/>
      <c r="F1" s="6"/>
      <c r="G1" s="6"/>
      <c r="H1" s="6"/>
      <c r="I1" s="10"/>
      <c r="J1" s="10"/>
      <c r="K1" s="10"/>
      <c r="L1" s="10"/>
      <c r="M1" s="10"/>
    </row>
    <row r="2" spans="1:13" ht="57.75" customHeight="1">
      <c r="A2" s="63" t="s">
        <v>187</v>
      </c>
      <c r="B2" s="186" t="s">
        <v>174</v>
      </c>
      <c r="C2" s="187"/>
      <c r="D2" s="108" t="s">
        <v>170</v>
      </c>
      <c r="E2" s="57"/>
      <c r="F2" s="57" t="s">
        <v>171</v>
      </c>
      <c r="G2" s="58"/>
      <c r="H2" s="180"/>
      <c r="I2" s="180"/>
      <c r="J2" s="57" t="s">
        <v>173</v>
      </c>
      <c r="K2" s="97"/>
      <c r="L2" s="109" t="s">
        <v>172</v>
      </c>
      <c r="M2" s="110"/>
    </row>
    <row r="3" spans="1:13" ht="22.5" customHeight="1" thickBot="1">
      <c r="A3" s="65"/>
      <c r="B3" s="179" t="s">
        <v>6</v>
      </c>
      <c r="C3" s="96"/>
      <c r="D3" s="179" t="s">
        <v>0</v>
      </c>
      <c r="E3" s="178"/>
      <c r="F3" s="112" t="s">
        <v>1</v>
      </c>
      <c r="G3" s="112"/>
      <c r="H3" s="95" t="s">
        <v>7</v>
      </c>
      <c r="I3" s="178"/>
      <c r="J3" s="95" t="s">
        <v>192</v>
      </c>
      <c r="K3" s="96"/>
      <c r="L3" s="95" t="s">
        <v>2</v>
      </c>
      <c r="M3" s="96"/>
    </row>
    <row r="4" spans="1:13" ht="21.75" customHeight="1">
      <c r="A4" s="12" t="s">
        <v>159</v>
      </c>
      <c r="B4" s="197"/>
      <c r="C4" s="198"/>
      <c r="D4" s="197">
        <v>2808000</v>
      </c>
      <c r="E4" s="203"/>
      <c r="F4" s="203"/>
      <c r="G4" s="203"/>
      <c r="H4" s="203"/>
      <c r="I4" s="203"/>
      <c r="J4" s="93"/>
      <c r="K4" s="198"/>
      <c r="L4" s="203">
        <f aca="true" t="shared" si="0" ref="L4:L9">+D4+F4+H4+J4</f>
        <v>2808000</v>
      </c>
      <c r="M4" s="198"/>
    </row>
    <row r="5" spans="1:13" ht="21.75" customHeight="1">
      <c r="A5" s="13" t="s">
        <v>160</v>
      </c>
      <c r="B5" s="192"/>
      <c r="C5" s="191"/>
      <c r="D5" s="192"/>
      <c r="E5" s="190"/>
      <c r="F5" s="190"/>
      <c r="G5" s="190"/>
      <c r="H5" s="190"/>
      <c r="I5" s="190"/>
      <c r="J5" s="104">
        <v>500000</v>
      </c>
      <c r="K5" s="191"/>
      <c r="L5" s="190">
        <f t="shared" si="0"/>
        <v>500000</v>
      </c>
      <c r="M5" s="191"/>
    </row>
    <row r="6" spans="1:13" ht="21.75" customHeight="1">
      <c r="A6" s="4" t="s">
        <v>161</v>
      </c>
      <c r="B6" s="192"/>
      <c r="C6" s="191"/>
      <c r="D6" s="192"/>
      <c r="E6" s="190"/>
      <c r="F6" s="190"/>
      <c r="G6" s="190"/>
      <c r="H6" s="190"/>
      <c r="I6" s="190"/>
      <c r="J6" s="104">
        <v>1000000</v>
      </c>
      <c r="K6" s="191"/>
      <c r="L6" s="190">
        <f t="shared" si="0"/>
        <v>1000000</v>
      </c>
      <c r="M6" s="191"/>
    </row>
    <row r="7" spans="1:13" ht="21.75" customHeight="1">
      <c r="A7" s="4" t="s">
        <v>162</v>
      </c>
      <c r="B7" s="192"/>
      <c r="C7" s="191"/>
      <c r="D7" s="192"/>
      <c r="E7" s="190"/>
      <c r="F7" s="190"/>
      <c r="G7" s="190"/>
      <c r="H7" s="190"/>
      <c r="I7" s="190"/>
      <c r="J7" s="104">
        <v>0</v>
      </c>
      <c r="K7" s="191"/>
      <c r="L7" s="190">
        <f t="shared" si="0"/>
        <v>0</v>
      </c>
      <c r="M7" s="191"/>
    </row>
    <row r="8" spans="1:13" ht="21.75" customHeight="1">
      <c r="A8" s="4" t="s">
        <v>163</v>
      </c>
      <c r="B8" s="192"/>
      <c r="C8" s="191"/>
      <c r="D8" s="192"/>
      <c r="E8" s="190"/>
      <c r="F8" s="190"/>
      <c r="G8" s="190"/>
      <c r="H8" s="190"/>
      <c r="I8" s="190"/>
      <c r="J8" s="104">
        <v>0</v>
      </c>
      <c r="K8" s="191"/>
      <c r="L8" s="190">
        <f t="shared" si="0"/>
        <v>0</v>
      </c>
      <c r="M8" s="191"/>
    </row>
    <row r="9" spans="1:13" ht="21.75" customHeight="1" thickBot="1">
      <c r="A9" s="14" t="s">
        <v>164</v>
      </c>
      <c r="B9" s="199"/>
      <c r="C9" s="200"/>
      <c r="D9" s="199"/>
      <c r="E9" s="201"/>
      <c r="F9" s="201"/>
      <c r="G9" s="201"/>
      <c r="H9" s="201"/>
      <c r="I9" s="201"/>
      <c r="J9" s="202">
        <v>0</v>
      </c>
      <c r="K9" s="200"/>
      <c r="L9" s="190">
        <f t="shared" si="0"/>
        <v>0</v>
      </c>
      <c r="M9" s="191"/>
    </row>
    <row r="10" spans="1:13" ht="26.25" customHeight="1" thickBot="1">
      <c r="A10" s="22" t="s">
        <v>8</v>
      </c>
      <c r="B10" s="130">
        <f>SUM(B4:C9)</f>
        <v>0</v>
      </c>
      <c r="C10" s="134"/>
      <c r="D10" s="130">
        <f>SUM(D4:E9)</f>
        <v>2808000</v>
      </c>
      <c r="E10" s="131"/>
      <c r="F10" s="131">
        <f>SUM(F4:G9)</f>
        <v>0</v>
      </c>
      <c r="G10" s="131"/>
      <c r="H10" s="131">
        <f>SUM(H4:I9)</f>
        <v>0</v>
      </c>
      <c r="I10" s="131"/>
      <c r="J10" s="62">
        <f>SUM(J5:K9)</f>
        <v>1500000</v>
      </c>
      <c r="K10" s="134"/>
      <c r="L10" s="131">
        <f>SUM(L4:M9)</f>
        <v>4308000</v>
      </c>
      <c r="M10" s="134"/>
    </row>
    <row r="11" ht="8.25" customHeight="1" thickBot="1"/>
    <row r="12" spans="1:13" ht="61.5" customHeight="1">
      <c r="A12" s="204" t="s">
        <v>188</v>
      </c>
      <c r="B12" s="108" t="s">
        <v>174</v>
      </c>
      <c r="C12" s="110"/>
      <c r="D12" s="108" t="s">
        <v>170</v>
      </c>
      <c r="E12" s="109"/>
      <c r="F12" s="57" t="s">
        <v>171</v>
      </c>
      <c r="G12" s="58"/>
      <c r="H12" s="180" t="s">
        <v>5</v>
      </c>
      <c r="I12" s="208"/>
      <c r="J12" s="57" t="s">
        <v>173</v>
      </c>
      <c r="K12" s="97"/>
      <c r="L12" s="109" t="s">
        <v>172</v>
      </c>
      <c r="M12" s="110"/>
    </row>
    <row r="13" spans="1:13" ht="20.25" customHeight="1" thickBot="1">
      <c r="A13" s="205" t="s">
        <v>9</v>
      </c>
      <c r="B13" s="206" t="s">
        <v>6</v>
      </c>
      <c r="C13" s="207"/>
      <c r="D13" s="179" t="s">
        <v>0</v>
      </c>
      <c r="E13" s="95"/>
      <c r="F13" s="95" t="s">
        <v>1</v>
      </c>
      <c r="G13" s="95"/>
      <c r="H13" s="95" t="s">
        <v>7</v>
      </c>
      <c r="I13" s="95"/>
      <c r="J13" s="95" t="s">
        <v>192</v>
      </c>
      <c r="K13" s="96"/>
      <c r="L13" s="179" t="s">
        <v>2</v>
      </c>
      <c r="M13" s="96"/>
    </row>
    <row r="14" spans="1:13" ht="21.75" customHeight="1">
      <c r="A14" s="4" t="s">
        <v>165</v>
      </c>
      <c r="B14" s="192">
        <v>170040</v>
      </c>
      <c r="C14" s="191"/>
      <c r="D14" s="192">
        <v>11738960</v>
      </c>
      <c r="E14" s="190"/>
      <c r="F14" s="190"/>
      <c r="G14" s="190"/>
      <c r="H14" s="190"/>
      <c r="I14" s="190"/>
      <c r="J14" s="104"/>
      <c r="K14" s="191"/>
      <c r="L14" s="192">
        <f>+D14+F14+H14+J14</f>
        <v>11738960</v>
      </c>
      <c r="M14" s="191"/>
    </row>
    <row r="15" spans="1:13" ht="21.75" customHeight="1">
      <c r="A15" s="4" t="s">
        <v>49</v>
      </c>
      <c r="B15" s="192"/>
      <c r="C15" s="191"/>
      <c r="D15" s="192">
        <v>124000</v>
      </c>
      <c r="E15" s="190"/>
      <c r="F15" s="190"/>
      <c r="G15" s="190"/>
      <c r="H15" s="190"/>
      <c r="I15" s="190"/>
      <c r="J15" s="104"/>
      <c r="K15" s="191"/>
      <c r="L15" s="192">
        <f>+D15+F15+H15+J15</f>
        <v>124000</v>
      </c>
      <c r="M15" s="191"/>
    </row>
    <row r="16" spans="1:13" ht="21.75" customHeight="1">
      <c r="A16" s="4" t="s">
        <v>166</v>
      </c>
      <c r="B16" s="192"/>
      <c r="C16" s="191"/>
      <c r="D16" s="192">
        <v>62000</v>
      </c>
      <c r="E16" s="190"/>
      <c r="F16" s="190"/>
      <c r="G16" s="190"/>
      <c r="H16" s="190"/>
      <c r="I16" s="190"/>
      <c r="J16" s="104"/>
      <c r="K16" s="191"/>
      <c r="L16" s="192">
        <f aca="true" t="shared" si="1" ref="L16:L23">+D16+F16+H16+J16</f>
        <v>62000</v>
      </c>
      <c r="M16" s="191"/>
    </row>
    <row r="17" spans="1:13" ht="21.75" customHeight="1">
      <c r="A17" s="4" t="s">
        <v>157</v>
      </c>
      <c r="B17" s="77"/>
      <c r="C17" s="78"/>
      <c r="D17" s="77">
        <v>2767040</v>
      </c>
      <c r="E17" s="84"/>
      <c r="F17" s="84"/>
      <c r="G17" s="84"/>
      <c r="H17" s="84"/>
      <c r="I17" s="84"/>
      <c r="J17" s="101"/>
      <c r="K17" s="78"/>
      <c r="L17" s="192">
        <f t="shared" si="1"/>
        <v>2767040</v>
      </c>
      <c r="M17" s="191"/>
    </row>
    <row r="18" spans="1:13" ht="21.75" customHeight="1">
      <c r="A18" s="13" t="s">
        <v>180</v>
      </c>
      <c r="B18" s="192"/>
      <c r="C18" s="191"/>
      <c r="D18" s="192"/>
      <c r="E18" s="190"/>
      <c r="F18" s="190"/>
      <c r="G18" s="190"/>
      <c r="H18" s="190"/>
      <c r="I18" s="190"/>
      <c r="J18" s="104">
        <v>269299</v>
      </c>
      <c r="K18" s="191"/>
      <c r="L18" s="192">
        <f t="shared" si="1"/>
        <v>269299</v>
      </c>
      <c r="M18" s="191"/>
    </row>
    <row r="19" spans="1:13" ht="21.75" customHeight="1">
      <c r="A19" s="4" t="s">
        <v>181</v>
      </c>
      <c r="B19" s="192"/>
      <c r="C19" s="191"/>
      <c r="D19" s="192"/>
      <c r="E19" s="190"/>
      <c r="F19" s="190"/>
      <c r="G19" s="190"/>
      <c r="H19" s="190"/>
      <c r="I19" s="190"/>
      <c r="J19" s="104">
        <v>1000000</v>
      </c>
      <c r="K19" s="191"/>
      <c r="L19" s="192">
        <f t="shared" si="1"/>
        <v>1000000</v>
      </c>
      <c r="M19" s="191"/>
    </row>
    <row r="20" spans="1:13" ht="21.75" customHeight="1">
      <c r="A20" s="4" t="s">
        <v>167</v>
      </c>
      <c r="B20" s="192"/>
      <c r="C20" s="191"/>
      <c r="D20" s="192"/>
      <c r="E20" s="190"/>
      <c r="F20" s="190"/>
      <c r="G20" s="190"/>
      <c r="H20" s="190"/>
      <c r="I20" s="190"/>
      <c r="J20" s="104">
        <v>600000</v>
      </c>
      <c r="K20" s="191"/>
      <c r="L20" s="192">
        <f t="shared" si="1"/>
        <v>600000</v>
      </c>
      <c r="M20" s="191"/>
    </row>
    <row r="21" spans="1:13" ht="21.75" customHeight="1">
      <c r="A21" s="4" t="s">
        <v>178</v>
      </c>
      <c r="B21" s="192"/>
      <c r="C21" s="191"/>
      <c r="D21" s="192"/>
      <c r="E21" s="190"/>
      <c r="F21" s="190"/>
      <c r="G21" s="190"/>
      <c r="H21" s="190"/>
      <c r="I21" s="190"/>
      <c r="J21" s="104">
        <v>1500000</v>
      </c>
      <c r="K21" s="191"/>
      <c r="L21" s="192">
        <f t="shared" si="1"/>
        <v>1500000</v>
      </c>
      <c r="M21" s="191"/>
    </row>
    <row r="22" spans="1:13" ht="21.75" customHeight="1">
      <c r="A22" s="4" t="s">
        <v>179</v>
      </c>
      <c r="B22" s="192"/>
      <c r="C22" s="191"/>
      <c r="D22" s="192"/>
      <c r="E22" s="190"/>
      <c r="F22" s="190"/>
      <c r="G22" s="190"/>
      <c r="H22" s="190"/>
      <c r="I22" s="190"/>
      <c r="J22" s="104">
        <v>500000</v>
      </c>
      <c r="K22" s="191"/>
      <c r="L22" s="192">
        <f t="shared" si="1"/>
        <v>500000</v>
      </c>
      <c r="M22" s="191"/>
    </row>
    <row r="23" spans="1:13" ht="21.75" customHeight="1">
      <c r="A23" s="4" t="s">
        <v>168</v>
      </c>
      <c r="B23" s="192"/>
      <c r="C23" s="191"/>
      <c r="D23" s="192"/>
      <c r="E23" s="190"/>
      <c r="F23" s="190"/>
      <c r="G23" s="190"/>
      <c r="H23" s="190"/>
      <c r="I23" s="190"/>
      <c r="J23" s="104">
        <v>682701</v>
      </c>
      <c r="K23" s="191"/>
      <c r="L23" s="192">
        <f t="shared" si="1"/>
        <v>682701</v>
      </c>
      <c r="M23" s="191"/>
    </row>
    <row r="24" spans="1:13" ht="21.75" customHeight="1">
      <c r="A24" s="4" t="s">
        <v>169</v>
      </c>
      <c r="B24" s="192"/>
      <c r="C24" s="191"/>
      <c r="D24" s="192"/>
      <c r="E24" s="190"/>
      <c r="F24" s="190"/>
      <c r="G24" s="190"/>
      <c r="H24" s="190"/>
      <c r="I24" s="190"/>
      <c r="J24" s="104">
        <v>100000</v>
      </c>
      <c r="K24" s="191"/>
      <c r="L24" s="192">
        <f>+D24+F24+H24+J24</f>
        <v>100000</v>
      </c>
      <c r="M24" s="191"/>
    </row>
    <row r="25" spans="1:13" ht="21.75" customHeight="1" thickBot="1">
      <c r="A25" s="15" t="s">
        <v>50</v>
      </c>
      <c r="B25" s="193"/>
      <c r="C25" s="196"/>
      <c r="D25" s="193"/>
      <c r="E25" s="194"/>
      <c r="F25" s="194"/>
      <c r="G25" s="194"/>
      <c r="H25" s="194"/>
      <c r="I25" s="194"/>
      <c r="J25" s="195">
        <v>1000000</v>
      </c>
      <c r="K25" s="196"/>
      <c r="L25" s="192">
        <f>+D25+F25+H25+J25</f>
        <v>1000000</v>
      </c>
      <c r="M25" s="191"/>
    </row>
    <row r="26" spans="1:13" ht="23.25" customHeight="1" thickBot="1">
      <c r="A26" s="22" t="s">
        <v>10</v>
      </c>
      <c r="B26" s="130">
        <f>SUM(B14:C25)</f>
        <v>170040</v>
      </c>
      <c r="C26" s="134"/>
      <c r="D26" s="130">
        <f>SUM(D14:E25)</f>
        <v>14692000</v>
      </c>
      <c r="E26" s="131"/>
      <c r="F26" s="131">
        <f>SUM(F14:G25)</f>
        <v>0</v>
      </c>
      <c r="G26" s="131"/>
      <c r="H26" s="131">
        <f>SUM(H14:I25)</f>
        <v>0</v>
      </c>
      <c r="I26" s="131"/>
      <c r="J26" s="62">
        <f>SUM(J14:K25)</f>
        <v>5652000</v>
      </c>
      <c r="K26" s="134"/>
      <c r="L26" s="130">
        <f>SUM(L14:M25)</f>
        <v>20344000</v>
      </c>
      <c r="M26" s="134"/>
    </row>
    <row r="27" ht="7.5" customHeight="1" thickBot="1"/>
    <row r="28" spans="1:13" ht="23.25" customHeight="1" thickBot="1">
      <c r="A28" s="7" t="s">
        <v>3</v>
      </c>
      <c r="B28" s="130">
        <f>+B26+B10</f>
        <v>170040</v>
      </c>
      <c r="C28" s="134"/>
      <c r="D28" s="130">
        <f>+D26+D10</f>
        <v>17500000</v>
      </c>
      <c r="E28" s="131"/>
      <c r="F28" s="131">
        <f>+F26+F10</f>
        <v>0</v>
      </c>
      <c r="G28" s="131"/>
      <c r="H28" s="131">
        <f>+H26+H10</f>
        <v>0</v>
      </c>
      <c r="I28" s="131"/>
      <c r="J28" s="131">
        <f>+J26+J10</f>
        <v>7152000</v>
      </c>
      <c r="K28" s="134"/>
      <c r="L28" s="130">
        <f>+L26+L10</f>
        <v>24652000</v>
      </c>
      <c r="M28" s="134"/>
    </row>
  </sheetData>
  <mergeCells count="150">
    <mergeCell ref="J28:K28"/>
    <mergeCell ref="J12:K12"/>
    <mergeCell ref="J13:K13"/>
    <mergeCell ref="J2:K2"/>
    <mergeCell ref="J3:K3"/>
    <mergeCell ref="J18:K18"/>
    <mergeCell ref="J19:K19"/>
    <mergeCell ref="J20:K20"/>
    <mergeCell ref="J21:K21"/>
    <mergeCell ref="J10:K10"/>
    <mergeCell ref="J14:K14"/>
    <mergeCell ref="J15:K15"/>
    <mergeCell ref="J4:K4"/>
    <mergeCell ref="J5:K5"/>
    <mergeCell ref="J6:K6"/>
    <mergeCell ref="J7:K7"/>
    <mergeCell ref="B17:C17"/>
    <mergeCell ref="L14:M14"/>
    <mergeCell ref="B14:C14"/>
    <mergeCell ref="B16:C16"/>
    <mergeCell ref="D16:E16"/>
    <mergeCell ref="D14:E14"/>
    <mergeCell ref="F16:G16"/>
    <mergeCell ref="D15:E15"/>
    <mergeCell ref="F15:G15"/>
    <mergeCell ref="J16:K16"/>
    <mergeCell ref="B2:C2"/>
    <mergeCell ref="F14:G14"/>
    <mergeCell ref="H14:I14"/>
    <mergeCell ref="F13:G13"/>
    <mergeCell ref="B3:C3"/>
    <mergeCell ref="F4:G4"/>
    <mergeCell ref="B7:C7"/>
    <mergeCell ref="D4:E4"/>
    <mergeCell ref="F12:I12"/>
    <mergeCell ref="H4:I4"/>
    <mergeCell ref="A12:A13"/>
    <mergeCell ref="B12:C12"/>
    <mergeCell ref="D12:E12"/>
    <mergeCell ref="D13:E13"/>
    <mergeCell ref="B13:C13"/>
    <mergeCell ref="F28:G28"/>
    <mergeCell ref="B28:C28"/>
    <mergeCell ref="D28:E28"/>
    <mergeCell ref="B26:C26"/>
    <mergeCell ref="D26:E26"/>
    <mergeCell ref="F26:G26"/>
    <mergeCell ref="B5:C5"/>
    <mergeCell ref="H7:I7"/>
    <mergeCell ref="F8:G8"/>
    <mergeCell ref="D7:E7"/>
    <mergeCell ref="B6:C6"/>
    <mergeCell ref="D6:E6"/>
    <mergeCell ref="F6:G6"/>
    <mergeCell ref="L4:M4"/>
    <mergeCell ref="L15:M15"/>
    <mergeCell ref="L12:M12"/>
    <mergeCell ref="B8:C8"/>
    <mergeCell ref="L7:M7"/>
    <mergeCell ref="H8:I8"/>
    <mergeCell ref="L8:M8"/>
    <mergeCell ref="J8:K8"/>
    <mergeCell ref="L6:M6"/>
    <mergeCell ref="H6:I6"/>
    <mergeCell ref="H28:I28"/>
    <mergeCell ref="H16:I16"/>
    <mergeCell ref="L9:M9"/>
    <mergeCell ref="L28:M28"/>
    <mergeCell ref="L21:M21"/>
    <mergeCell ref="L10:M10"/>
    <mergeCell ref="H13:I13"/>
    <mergeCell ref="L19:M19"/>
    <mergeCell ref="L25:M25"/>
    <mergeCell ref="H26:I26"/>
    <mergeCell ref="D17:E17"/>
    <mergeCell ref="L17:M17"/>
    <mergeCell ref="D8:E8"/>
    <mergeCell ref="B9:C9"/>
    <mergeCell ref="D9:E9"/>
    <mergeCell ref="F9:G9"/>
    <mergeCell ref="H9:I9"/>
    <mergeCell ref="J9:K9"/>
    <mergeCell ref="L13:M13"/>
    <mergeCell ref="H10:I10"/>
    <mergeCell ref="D2:E2"/>
    <mergeCell ref="H3:I3"/>
    <mergeCell ref="D3:E3"/>
    <mergeCell ref="F3:G3"/>
    <mergeCell ref="L2:M2"/>
    <mergeCell ref="L3:M3"/>
    <mergeCell ref="F2:I2"/>
    <mergeCell ref="B25:C25"/>
    <mergeCell ref="B24:C24"/>
    <mergeCell ref="D5:E5"/>
    <mergeCell ref="F5:G5"/>
    <mergeCell ref="B10:C10"/>
    <mergeCell ref="D10:E10"/>
    <mergeCell ref="F10:G10"/>
    <mergeCell ref="B22:C22"/>
    <mergeCell ref="D21:E21"/>
    <mergeCell ref="D22:E22"/>
    <mergeCell ref="F21:G21"/>
    <mergeCell ref="F22:G22"/>
    <mergeCell ref="F20:G20"/>
    <mergeCell ref="H20:I20"/>
    <mergeCell ref="L20:M20"/>
    <mergeCell ref="H19:I19"/>
    <mergeCell ref="F18:G18"/>
    <mergeCell ref="H18:I18"/>
    <mergeCell ref="L18:M18"/>
    <mergeCell ref="H5:I5"/>
    <mergeCell ref="L5:M5"/>
    <mergeCell ref="F7:G7"/>
    <mergeCell ref="L16:M16"/>
    <mergeCell ref="H17:I17"/>
    <mergeCell ref="H15:I15"/>
    <mergeCell ref="J17:K17"/>
    <mergeCell ref="B18:C18"/>
    <mergeCell ref="D18:E18"/>
    <mergeCell ref="B19:C19"/>
    <mergeCell ref="D19:E19"/>
    <mergeCell ref="B23:C23"/>
    <mergeCell ref="F24:G24"/>
    <mergeCell ref="A2:A3"/>
    <mergeCell ref="F19:G19"/>
    <mergeCell ref="B4:C4"/>
    <mergeCell ref="F17:G17"/>
    <mergeCell ref="B15:C15"/>
    <mergeCell ref="B20:C20"/>
    <mergeCell ref="D20:E20"/>
    <mergeCell ref="B21:C21"/>
    <mergeCell ref="D25:E25"/>
    <mergeCell ref="D23:E23"/>
    <mergeCell ref="L24:M24"/>
    <mergeCell ref="H24:I24"/>
    <mergeCell ref="D24:E24"/>
    <mergeCell ref="J23:K23"/>
    <mergeCell ref="J24:K24"/>
    <mergeCell ref="J25:K25"/>
    <mergeCell ref="F25:G25"/>
    <mergeCell ref="H25:I25"/>
    <mergeCell ref="F23:G23"/>
    <mergeCell ref="H23:I23"/>
    <mergeCell ref="L23:M23"/>
    <mergeCell ref="L22:M22"/>
    <mergeCell ref="H21:I21"/>
    <mergeCell ref="J22:K22"/>
    <mergeCell ref="L26:M26"/>
    <mergeCell ref="J26:K26"/>
    <mergeCell ref="H22:I22"/>
  </mergeCells>
  <printOptions horizontalCentered="1"/>
  <pageMargins left="0.2755905511811024" right="0.3" top="0.984251968503937" bottom="0.984251968503937" header="0.5118110236220472" footer="0.5118110236220472"/>
  <pageSetup horizontalDpi="600" verticalDpi="600" orientation="portrait" paperSize="9" scale="90" r:id="rId1"/>
  <headerFooter alignWithMargins="0">
    <oddHeader>&amp;LPoložkový rozpis investičních akcí pro zdravotnická zařízení</oddHeader>
    <oddFooter>&amp;CStránka &amp;P z &amp;N</oddFooter>
  </headerFooter>
</worksheet>
</file>

<file path=xl/worksheets/sheet5.xml><?xml version="1.0" encoding="utf-8"?>
<worksheet xmlns="http://schemas.openxmlformats.org/spreadsheetml/2006/main" xmlns:r="http://schemas.openxmlformats.org/officeDocument/2006/relationships">
  <dimension ref="A1:N45"/>
  <sheetViews>
    <sheetView workbookViewId="0" topLeftCell="A1">
      <selection activeCell="C20" sqref="C20:D20"/>
    </sheetView>
  </sheetViews>
  <sheetFormatPr defaultColWidth="9.00390625" defaultRowHeight="12.75"/>
  <cols>
    <col min="1" max="1" width="12.00390625" style="0" customWidth="1"/>
    <col min="2" max="2" width="23.875" style="0" customWidth="1"/>
    <col min="3" max="3" width="9.00390625" style="0" customWidth="1"/>
    <col min="4" max="4" width="3.625" style="0" customWidth="1"/>
    <col min="5" max="5" width="5.375" style="0" customWidth="1"/>
    <col min="6" max="6" width="7.75390625" style="0" customWidth="1"/>
    <col min="7" max="7" width="4.625" style="0" customWidth="1"/>
    <col min="8" max="8" width="6.25390625" style="0" customWidth="1"/>
    <col min="9" max="9" width="10.375" style="0" customWidth="1"/>
    <col min="10" max="10" width="3.25390625" style="0" customWidth="1"/>
    <col min="11" max="11" width="8.125" style="0" customWidth="1"/>
    <col min="12" max="12" width="10.875" style="0" customWidth="1"/>
    <col min="13" max="13" width="3.875" style="0" customWidth="1"/>
    <col min="14" max="14" width="7.25390625" style="0" customWidth="1"/>
  </cols>
  <sheetData>
    <row r="1" spans="1:6" ht="16.5" thickBot="1">
      <c r="A1" s="1" t="s">
        <v>147</v>
      </c>
      <c r="F1" s="2"/>
    </row>
    <row r="2" spans="1:14" ht="54" customHeight="1">
      <c r="A2" s="63" t="s">
        <v>187</v>
      </c>
      <c r="B2" s="229"/>
      <c r="C2" s="186" t="s">
        <v>48</v>
      </c>
      <c r="D2" s="231"/>
      <c r="E2" s="108" t="s">
        <v>170</v>
      </c>
      <c r="F2" s="57"/>
      <c r="G2" s="57" t="s">
        <v>171</v>
      </c>
      <c r="H2" s="180"/>
      <c r="I2" s="180"/>
      <c r="J2" s="57" t="s">
        <v>173</v>
      </c>
      <c r="K2" s="180"/>
      <c r="L2" s="26" t="s">
        <v>189</v>
      </c>
      <c r="M2" s="108" t="s">
        <v>172</v>
      </c>
      <c r="N2" s="110"/>
    </row>
    <row r="3" spans="1:14" ht="21.75" customHeight="1" thickBot="1">
      <c r="A3" s="65"/>
      <c r="B3" s="230"/>
      <c r="C3" s="179" t="s">
        <v>6</v>
      </c>
      <c r="D3" s="178"/>
      <c r="E3" s="179" t="s">
        <v>0</v>
      </c>
      <c r="F3" s="178"/>
      <c r="G3" s="95" t="s">
        <v>1</v>
      </c>
      <c r="H3" s="178"/>
      <c r="I3" s="3" t="s">
        <v>7</v>
      </c>
      <c r="J3" s="95" t="s">
        <v>192</v>
      </c>
      <c r="K3" s="178"/>
      <c r="L3" s="45" t="s">
        <v>193</v>
      </c>
      <c r="M3" s="179" t="s">
        <v>2</v>
      </c>
      <c r="N3" s="96"/>
    </row>
    <row r="4" spans="1:14" ht="21.75" customHeight="1">
      <c r="A4" s="237" t="s">
        <v>17</v>
      </c>
      <c r="B4" s="238"/>
      <c r="C4" s="233">
        <v>101031</v>
      </c>
      <c r="D4" s="234"/>
      <c r="E4" s="235"/>
      <c r="F4" s="236"/>
      <c r="G4" s="236"/>
      <c r="H4" s="236"/>
      <c r="I4" s="24"/>
      <c r="J4" s="242"/>
      <c r="K4" s="243"/>
      <c r="L4" s="36"/>
      <c r="M4" s="235">
        <f>+E4+G4+I4+J4+L4</f>
        <v>0</v>
      </c>
      <c r="N4" s="241"/>
    </row>
    <row r="5" spans="1:14" ht="21.75" customHeight="1">
      <c r="A5" s="253" t="s">
        <v>18</v>
      </c>
      <c r="B5" s="254"/>
      <c r="C5" s="211"/>
      <c r="D5" s="232"/>
      <c r="E5" s="239">
        <v>2324233.1</v>
      </c>
      <c r="F5" s="216"/>
      <c r="G5" s="216"/>
      <c r="H5" s="216"/>
      <c r="I5" s="23"/>
      <c r="J5" s="248"/>
      <c r="K5" s="249"/>
      <c r="L5" s="37"/>
      <c r="M5" s="239">
        <f>+E5+G5+I5+J5+L5</f>
        <v>2324233.1</v>
      </c>
      <c r="N5" s="240"/>
    </row>
    <row r="6" spans="1:14" ht="21.75" customHeight="1">
      <c r="A6" s="253" t="s">
        <v>19</v>
      </c>
      <c r="B6" s="254"/>
      <c r="C6" s="211"/>
      <c r="D6" s="232"/>
      <c r="E6" s="239">
        <v>59500</v>
      </c>
      <c r="F6" s="216"/>
      <c r="G6" s="216"/>
      <c r="H6" s="216"/>
      <c r="I6" s="23"/>
      <c r="J6" s="248"/>
      <c r="K6" s="249"/>
      <c r="L6" s="37"/>
      <c r="M6" s="239">
        <f aca="true" t="shared" si="0" ref="M6:M17">+E6+G6+I6+J6+L6</f>
        <v>59500</v>
      </c>
      <c r="N6" s="240"/>
    </row>
    <row r="7" spans="1:14" ht="21.75" customHeight="1">
      <c r="A7" s="253" t="s">
        <v>20</v>
      </c>
      <c r="B7" s="254"/>
      <c r="C7" s="211"/>
      <c r="D7" s="232"/>
      <c r="E7" s="214">
        <v>2366918</v>
      </c>
      <c r="F7" s="215"/>
      <c r="G7" s="216"/>
      <c r="H7" s="216"/>
      <c r="I7" s="23"/>
      <c r="J7" s="248"/>
      <c r="K7" s="249"/>
      <c r="L7" s="37"/>
      <c r="M7" s="239">
        <f t="shared" si="0"/>
        <v>2366918</v>
      </c>
      <c r="N7" s="240"/>
    </row>
    <row r="8" spans="1:14" ht="21.75" customHeight="1">
      <c r="A8" s="253" t="s">
        <v>21</v>
      </c>
      <c r="B8" s="254"/>
      <c r="C8" s="211"/>
      <c r="D8" s="232"/>
      <c r="E8" s="214">
        <v>80000</v>
      </c>
      <c r="F8" s="215"/>
      <c r="G8" s="216"/>
      <c r="H8" s="216"/>
      <c r="I8" s="23"/>
      <c r="J8" s="248"/>
      <c r="K8" s="249"/>
      <c r="L8" s="37"/>
      <c r="M8" s="239">
        <f t="shared" si="0"/>
        <v>80000</v>
      </c>
      <c r="N8" s="240"/>
    </row>
    <row r="9" spans="1:14" ht="21.75" customHeight="1">
      <c r="A9" s="253" t="s">
        <v>22</v>
      </c>
      <c r="B9" s="254"/>
      <c r="C9" s="211"/>
      <c r="D9" s="232"/>
      <c r="E9" s="214">
        <v>2261000</v>
      </c>
      <c r="F9" s="215"/>
      <c r="G9" s="216"/>
      <c r="H9" s="216"/>
      <c r="I9" s="23"/>
      <c r="J9" s="248"/>
      <c r="K9" s="249"/>
      <c r="L9" s="37"/>
      <c r="M9" s="239">
        <f t="shared" si="0"/>
        <v>2261000</v>
      </c>
      <c r="N9" s="240"/>
    </row>
    <row r="10" spans="1:14" ht="21.75" customHeight="1">
      <c r="A10" s="253" t="s">
        <v>23</v>
      </c>
      <c r="B10" s="254"/>
      <c r="C10" s="211"/>
      <c r="D10" s="232"/>
      <c r="E10" s="214">
        <v>1558900</v>
      </c>
      <c r="F10" s="215"/>
      <c r="G10" s="216"/>
      <c r="H10" s="216"/>
      <c r="I10" s="23"/>
      <c r="J10" s="248"/>
      <c r="K10" s="249"/>
      <c r="L10" s="37"/>
      <c r="M10" s="239">
        <f t="shared" si="0"/>
        <v>1558900</v>
      </c>
      <c r="N10" s="240"/>
    </row>
    <row r="11" spans="1:14" ht="21.75" customHeight="1">
      <c r="A11" s="217" t="s">
        <v>182</v>
      </c>
      <c r="B11" s="218"/>
      <c r="C11" s="209"/>
      <c r="D11" s="210"/>
      <c r="E11" s="209">
        <v>100000</v>
      </c>
      <c r="F11" s="211"/>
      <c r="G11" s="212"/>
      <c r="H11" s="213"/>
      <c r="I11" s="23"/>
      <c r="J11" s="250"/>
      <c r="K11" s="251"/>
      <c r="L11" s="40"/>
      <c r="M11" s="239">
        <f t="shared" si="0"/>
        <v>100000</v>
      </c>
      <c r="N11" s="240"/>
    </row>
    <row r="12" spans="1:14" ht="21.75" customHeight="1">
      <c r="A12" s="253" t="s">
        <v>24</v>
      </c>
      <c r="B12" s="254"/>
      <c r="C12" s="211"/>
      <c r="D12" s="232"/>
      <c r="E12" s="214">
        <v>1000000</v>
      </c>
      <c r="F12" s="215"/>
      <c r="G12" s="216"/>
      <c r="H12" s="216"/>
      <c r="I12" s="23"/>
      <c r="J12" s="248"/>
      <c r="K12" s="249"/>
      <c r="L12" s="37"/>
      <c r="M12" s="239">
        <f t="shared" si="0"/>
        <v>1000000</v>
      </c>
      <c r="N12" s="240"/>
    </row>
    <row r="13" spans="1:14" ht="21.75" customHeight="1">
      <c r="A13" s="253" t="s">
        <v>25</v>
      </c>
      <c r="B13" s="254"/>
      <c r="C13" s="211"/>
      <c r="D13" s="232"/>
      <c r="E13" s="214">
        <v>50000</v>
      </c>
      <c r="F13" s="215"/>
      <c r="G13" s="216"/>
      <c r="H13" s="216"/>
      <c r="I13" s="23"/>
      <c r="J13" s="248"/>
      <c r="K13" s="249"/>
      <c r="L13" s="37"/>
      <c r="M13" s="239">
        <f t="shared" si="0"/>
        <v>50000</v>
      </c>
      <c r="N13" s="240"/>
    </row>
    <row r="14" spans="1:14" ht="21.75" customHeight="1">
      <c r="A14" s="253" t="s">
        <v>26</v>
      </c>
      <c r="B14" s="254"/>
      <c r="C14" s="211"/>
      <c r="D14" s="232"/>
      <c r="E14" s="214">
        <v>100000</v>
      </c>
      <c r="F14" s="215"/>
      <c r="G14" s="216"/>
      <c r="H14" s="216"/>
      <c r="I14" s="23"/>
      <c r="J14" s="248"/>
      <c r="K14" s="249"/>
      <c r="L14" s="37"/>
      <c r="M14" s="239">
        <f t="shared" si="0"/>
        <v>100000</v>
      </c>
      <c r="N14" s="240"/>
    </row>
    <row r="15" spans="1:14" ht="21.75" customHeight="1">
      <c r="A15" s="217" t="s">
        <v>183</v>
      </c>
      <c r="B15" s="218"/>
      <c r="C15" s="209">
        <v>8004022.1</v>
      </c>
      <c r="D15" s="210"/>
      <c r="E15" s="209">
        <v>3100000</v>
      </c>
      <c r="F15" s="211"/>
      <c r="G15" s="212"/>
      <c r="H15" s="213"/>
      <c r="I15" s="23"/>
      <c r="J15" s="250"/>
      <c r="K15" s="251"/>
      <c r="L15" s="40"/>
      <c r="M15" s="239">
        <f t="shared" si="0"/>
        <v>3100000</v>
      </c>
      <c r="N15" s="240"/>
    </row>
    <row r="16" spans="1:14" ht="21.75" customHeight="1">
      <c r="A16" s="253" t="s">
        <v>27</v>
      </c>
      <c r="B16" s="255"/>
      <c r="C16" s="211"/>
      <c r="D16" s="232"/>
      <c r="E16" s="214">
        <v>552993</v>
      </c>
      <c r="F16" s="215"/>
      <c r="G16" s="216"/>
      <c r="H16" s="216"/>
      <c r="I16" s="23"/>
      <c r="J16" s="248"/>
      <c r="K16" s="249"/>
      <c r="L16" s="37"/>
      <c r="M16" s="239">
        <f t="shared" si="0"/>
        <v>552993</v>
      </c>
      <c r="N16" s="240"/>
    </row>
    <row r="17" spans="1:14" ht="21.75" customHeight="1" thickBot="1">
      <c r="A17" s="256" t="s">
        <v>28</v>
      </c>
      <c r="B17" s="257"/>
      <c r="C17" s="244"/>
      <c r="D17" s="245"/>
      <c r="E17" s="246">
        <v>800000</v>
      </c>
      <c r="F17" s="247"/>
      <c r="G17" s="252"/>
      <c r="H17" s="252"/>
      <c r="I17" s="38"/>
      <c r="J17" s="270"/>
      <c r="K17" s="271"/>
      <c r="L17" s="39"/>
      <c r="M17" s="239">
        <f t="shared" si="0"/>
        <v>800000</v>
      </c>
      <c r="N17" s="240"/>
    </row>
    <row r="18" spans="1:14" ht="24.75" customHeight="1" thickBot="1">
      <c r="A18" s="73" t="s">
        <v>8</v>
      </c>
      <c r="B18" s="228"/>
      <c r="C18" s="62">
        <f>SUM(C4:D17)</f>
        <v>8105053.1</v>
      </c>
      <c r="D18" s="61"/>
      <c r="E18" s="130">
        <f>SUM(E4:F17)</f>
        <v>14353544.1</v>
      </c>
      <c r="F18" s="131"/>
      <c r="G18" s="131">
        <f>SUM(G4:H17)</f>
        <v>0</v>
      </c>
      <c r="H18" s="131"/>
      <c r="I18" s="5">
        <f>SUM(I4:I17)</f>
        <v>0</v>
      </c>
      <c r="J18" s="131">
        <f>SUM(J4:K17)</f>
        <v>0</v>
      </c>
      <c r="K18" s="61"/>
      <c r="L18" s="25">
        <f>SUM(L4:L17)</f>
        <v>0</v>
      </c>
      <c r="M18" s="130">
        <f>SUM(M4:N17)</f>
        <v>14353544.1</v>
      </c>
      <c r="N18" s="134"/>
    </row>
    <row r="19" spans="1:14" ht="13.5" thickBot="1">
      <c r="A19" s="10"/>
      <c r="B19" s="11"/>
      <c r="C19" s="11"/>
      <c r="D19" s="11"/>
      <c r="E19" s="11"/>
      <c r="F19" s="11"/>
      <c r="G19" s="11"/>
      <c r="H19" s="11"/>
      <c r="I19" s="11"/>
      <c r="J19" s="11"/>
      <c r="K19" s="11"/>
      <c r="L19" s="11"/>
      <c r="M19" s="11"/>
      <c r="N19" s="11"/>
    </row>
    <row r="20" spans="1:14" ht="55.5" customHeight="1">
      <c r="A20" s="63" t="s">
        <v>188</v>
      </c>
      <c r="B20" s="229"/>
      <c r="C20" s="186" t="s">
        <v>48</v>
      </c>
      <c r="D20" s="231"/>
      <c r="E20" s="108" t="s">
        <v>170</v>
      </c>
      <c r="F20" s="57"/>
      <c r="G20" s="57" t="s">
        <v>171</v>
      </c>
      <c r="H20" s="180"/>
      <c r="I20" s="180"/>
      <c r="J20" s="57" t="s">
        <v>173</v>
      </c>
      <c r="K20" s="180"/>
      <c r="L20" s="26" t="s">
        <v>189</v>
      </c>
      <c r="M20" s="108" t="s">
        <v>172</v>
      </c>
      <c r="N20" s="110"/>
    </row>
    <row r="21" spans="1:14" ht="24" customHeight="1" thickBot="1">
      <c r="A21" s="65"/>
      <c r="B21" s="230"/>
      <c r="C21" s="179" t="s">
        <v>6</v>
      </c>
      <c r="D21" s="178"/>
      <c r="E21" s="179" t="s">
        <v>0</v>
      </c>
      <c r="F21" s="178"/>
      <c r="G21" s="95" t="s">
        <v>1</v>
      </c>
      <c r="H21" s="178"/>
      <c r="I21" s="3" t="s">
        <v>7</v>
      </c>
      <c r="J21" s="95" t="s">
        <v>192</v>
      </c>
      <c r="K21" s="178"/>
      <c r="L21" s="45" t="s">
        <v>193</v>
      </c>
      <c r="M21" s="179" t="s">
        <v>2</v>
      </c>
      <c r="N21" s="96"/>
    </row>
    <row r="22" spans="1:14" ht="21.75" customHeight="1">
      <c r="A22" s="258" t="s">
        <v>29</v>
      </c>
      <c r="B22" s="259"/>
      <c r="C22" s="262">
        <v>406098</v>
      </c>
      <c r="D22" s="263"/>
      <c r="E22" s="264"/>
      <c r="F22" s="265"/>
      <c r="G22" s="266"/>
      <c r="H22" s="265"/>
      <c r="I22" s="16"/>
      <c r="J22" s="272"/>
      <c r="K22" s="273"/>
      <c r="L22" s="41"/>
      <c r="M22" s="260">
        <f>+E22+G22+I22+J22+L22</f>
        <v>0</v>
      </c>
      <c r="N22" s="261"/>
    </row>
    <row r="23" spans="1:14" ht="21.75" customHeight="1">
      <c r="A23" s="225" t="s">
        <v>30</v>
      </c>
      <c r="B23" s="226"/>
      <c r="C23" s="223">
        <v>152007.8</v>
      </c>
      <c r="D23" s="224"/>
      <c r="E23" s="220"/>
      <c r="F23" s="227"/>
      <c r="G23" s="219"/>
      <c r="H23" s="220"/>
      <c r="I23" s="30"/>
      <c r="J23" s="221"/>
      <c r="K23" s="222"/>
      <c r="L23" s="42"/>
      <c r="M23" s="223">
        <f>+E23+G23+I23+J23+L23</f>
        <v>0</v>
      </c>
      <c r="N23" s="224"/>
    </row>
    <row r="24" spans="1:14" ht="21.75" customHeight="1">
      <c r="A24" s="225" t="s">
        <v>31</v>
      </c>
      <c r="B24" s="226"/>
      <c r="C24" s="223">
        <v>174930</v>
      </c>
      <c r="D24" s="224"/>
      <c r="E24" s="220"/>
      <c r="F24" s="227"/>
      <c r="G24" s="219"/>
      <c r="H24" s="220"/>
      <c r="I24" s="30"/>
      <c r="J24" s="221"/>
      <c r="K24" s="222"/>
      <c r="L24" s="42"/>
      <c r="M24" s="223">
        <f aca="true" t="shared" si="1" ref="M24:M42">+E24+G24+I24+J24+L24</f>
        <v>0</v>
      </c>
      <c r="N24" s="224"/>
    </row>
    <row r="25" spans="1:14" ht="21.75" customHeight="1">
      <c r="A25" s="225" t="s">
        <v>32</v>
      </c>
      <c r="B25" s="226"/>
      <c r="C25" s="223">
        <f>930057.45+9000000</f>
        <v>9930057.45</v>
      </c>
      <c r="D25" s="224"/>
      <c r="E25" s="220"/>
      <c r="F25" s="227"/>
      <c r="G25" s="219"/>
      <c r="H25" s="220"/>
      <c r="I25" s="30"/>
      <c r="J25" s="221">
        <v>4069942.55</v>
      </c>
      <c r="K25" s="222"/>
      <c r="L25" s="42">
        <v>6000000</v>
      </c>
      <c r="M25" s="223">
        <f t="shared" si="1"/>
        <v>10069942.55</v>
      </c>
      <c r="N25" s="224"/>
    </row>
    <row r="26" spans="1:14" ht="21.75" customHeight="1">
      <c r="A26" s="225" t="s">
        <v>33</v>
      </c>
      <c r="B26" s="226"/>
      <c r="C26" s="223"/>
      <c r="D26" s="224"/>
      <c r="E26" s="220"/>
      <c r="F26" s="227"/>
      <c r="G26" s="219"/>
      <c r="H26" s="220"/>
      <c r="I26" s="30"/>
      <c r="J26" s="221">
        <v>300000</v>
      </c>
      <c r="K26" s="222"/>
      <c r="L26" s="42"/>
      <c r="M26" s="223">
        <f t="shared" si="1"/>
        <v>300000</v>
      </c>
      <c r="N26" s="224"/>
    </row>
    <row r="27" spans="1:14" ht="21.75" customHeight="1">
      <c r="A27" s="225" t="s">
        <v>34</v>
      </c>
      <c r="B27" s="226"/>
      <c r="C27" s="223"/>
      <c r="D27" s="224"/>
      <c r="E27" s="220">
        <v>1000000</v>
      </c>
      <c r="F27" s="227"/>
      <c r="G27" s="219"/>
      <c r="H27" s="220"/>
      <c r="I27" s="30"/>
      <c r="J27" s="221"/>
      <c r="K27" s="222"/>
      <c r="L27" s="42"/>
      <c r="M27" s="223">
        <f t="shared" si="1"/>
        <v>1000000</v>
      </c>
      <c r="N27" s="224"/>
    </row>
    <row r="28" spans="1:14" ht="21.75" customHeight="1">
      <c r="A28" s="225" t="s">
        <v>35</v>
      </c>
      <c r="B28" s="226"/>
      <c r="C28" s="223"/>
      <c r="D28" s="224"/>
      <c r="E28" s="220">
        <v>680000</v>
      </c>
      <c r="F28" s="227"/>
      <c r="G28" s="219"/>
      <c r="H28" s="220"/>
      <c r="I28" s="30"/>
      <c r="J28" s="221"/>
      <c r="K28" s="222"/>
      <c r="L28" s="42"/>
      <c r="M28" s="223">
        <f t="shared" si="1"/>
        <v>680000</v>
      </c>
      <c r="N28" s="224"/>
    </row>
    <row r="29" spans="1:14" ht="21.75" customHeight="1">
      <c r="A29" s="225" t="s">
        <v>36</v>
      </c>
      <c r="B29" s="226"/>
      <c r="C29" s="223"/>
      <c r="D29" s="224"/>
      <c r="E29" s="220"/>
      <c r="F29" s="227"/>
      <c r="G29" s="219"/>
      <c r="H29" s="220"/>
      <c r="I29" s="30"/>
      <c r="J29" s="219">
        <v>2100000</v>
      </c>
      <c r="K29" s="227"/>
      <c r="L29" s="42"/>
      <c r="M29" s="223">
        <f t="shared" si="1"/>
        <v>2100000</v>
      </c>
      <c r="N29" s="224"/>
    </row>
    <row r="30" spans="1:14" ht="21.75" customHeight="1">
      <c r="A30" s="225" t="s">
        <v>37</v>
      </c>
      <c r="B30" s="226"/>
      <c r="C30" s="223"/>
      <c r="D30" s="224"/>
      <c r="E30" s="220">
        <v>400000</v>
      </c>
      <c r="F30" s="227"/>
      <c r="G30" s="219"/>
      <c r="H30" s="220"/>
      <c r="I30" s="30"/>
      <c r="J30" s="221"/>
      <c r="K30" s="222"/>
      <c r="L30" s="42"/>
      <c r="M30" s="223">
        <f t="shared" si="1"/>
        <v>400000</v>
      </c>
      <c r="N30" s="224"/>
    </row>
    <row r="31" spans="1:14" ht="21.75" customHeight="1">
      <c r="A31" s="225" t="s">
        <v>38</v>
      </c>
      <c r="B31" s="226"/>
      <c r="C31" s="223"/>
      <c r="D31" s="224"/>
      <c r="E31" s="220">
        <v>1560000</v>
      </c>
      <c r="F31" s="227"/>
      <c r="G31" s="219"/>
      <c r="H31" s="220"/>
      <c r="I31" s="30"/>
      <c r="J31" s="221"/>
      <c r="K31" s="222"/>
      <c r="L31" s="42"/>
      <c r="M31" s="223">
        <f t="shared" si="1"/>
        <v>1560000</v>
      </c>
      <c r="N31" s="224"/>
    </row>
    <row r="32" spans="1:14" ht="21.75" customHeight="1">
      <c r="A32" s="225" t="s">
        <v>39</v>
      </c>
      <c r="B32" s="226"/>
      <c r="C32" s="223"/>
      <c r="D32" s="224"/>
      <c r="E32" s="220"/>
      <c r="F32" s="227"/>
      <c r="G32" s="219"/>
      <c r="H32" s="220"/>
      <c r="I32" s="30"/>
      <c r="J32" s="219">
        <v>1000000</v>
      </c>
      <c r="K32" s="227"/>
      <c r="L32" s="42"/>
      <c r="M32" s="223">
        <f t="shared" si="1"/>
        <v>1000000</v>
      </c>
      <c r="N32" s="224"/>
    </row>
    <row r="33" spans="1:14" ht="21.75" customHeight="1">
      <c r="A33" s="225" t="s">
        <v>40</v>
      </c>
      <c r="B33" s="226"/>
      <c r="C33" s="223"/>
      <c r="D33" s="224"/>
      <c r="E33" s="220">
        <v>1800000</v>
      </c>
      <c r="F33" s="227"/>
      <c r="G33" s="219"/>
      <c r="H33" s="220"/>
      <c r="I33" s="30"/>
      <c r="J33" s="221"/>
      <c r="K33" s="222"/>
      <c r="L33" s="42"/>
      <c r="M33" s="223">
        <f t="shared" si="1"/>
        <v>1800000</v>
      </c>
      <c r="N33" s="224"/>
    </row>
    <row r="34" spans="1:14" ht="21.75" customHeight="1">
      <c r="A34" s="225" t="s">
        <v>41</v>
      </c>
      <c r="B34" s="226"/>
      <c r="C34" s="223"/>
      <c r="D34" s="224"/>
      <c r="E34" s="220">
        <v>250000</v>
      </c>
      <c r="F34" s="227"/>
      <c r="G34" s="219"/>
      <c r="H34" s="220"/>
      <c r="I34" s="30"/>
      <c r="J34" s="221"/>
      <c r="K34" s="222"/>
      <c r="L34" s="42"/>
      <c r="M34" s="223">
        <f t="shared" si="1"/>
        <v>250000</v>
      </c>
      <c r="N34" s="224"/>
    </row>
    <row r="35" spans="1:14" ht="21.75" customHeight="1">
      <c r="A35" s="225" t="s">
        <v>42</v>
      </c>
      <c r="B35" s="226"/>
      <c r="C35" s="223"/>
      <c r="D35" s="224"/>
      <c r="E35" s="220">
        <v>500000</v>
      </c>
      <c r="F35" s="227"/>
      <c r="G35" s="219"/>
      <c r="H35" s="220"/>
      <c r="I35" s="30"/>
      <c r="J35" s="221"/>
      <c r="K35" s="222"/>
      <c r="L35" s="42"/>
      <c r="M35" s="223">
        <f t="shared" si="1"/>
        <v>500000</v>
      </c>
      <c r="N35" s="224"/>
    </row>
    <row r="36" spans="1:14" ht="21.75" customHeight="1">
      <c r="A36" s="225" t="s">
        <v>190</v>
      </c>
      <c r="B36" s="226"/>
      <c r="C36" s="223"/>
      <c r="D36" s="224"/>
      <c r="E36" s="220">
        <v>700000</v>
      </c>
      <c r="F36" s="227"/>
      <c r="G36" s="219"/>
      <c r="H36" s="220"/>
      <c r="I36" s="30"/>
      <c r="J36" s="221"/>
      <c r="K36" s="222"/>
      <c r="L36" s="42"/>
      <c r="M36" s="223">
        <f t="shared" si="1"/>
        <v>700000</v>
      </c>
      <c r="N36" s="224"/>
    </row>
    <row r="37" spans="1:14" ht="21.75" customHeight="1">
      <c r="A37" s="225" t="s">
        <v>191</v>
      </c>
      <c r="B37" s="226"/>
      <c r="C37" s="223"/>
      <c r="D37" s="224"/>
      <c r="E37" s="220">
        <v>152000</v>
      </c>
      <c r="F37" s="227"/>
      <c r="G37" s="219"/>
      <c r="H37" s="220"/>
      <c r="I37" s="30"/>
      <c r="J37" s="221"/>
      <c r="K37" s="222"/>
      <c r="L37" s="42"/>
      <c r="M37" s="223">
        <f t="shared" si="1"/>
        <v>152000</v>
      </c>
      <c r="N37" s="224"/>
    </row>
    <row r="38" spans="1:14" ht="21.75" customHeight="1">
      <c r="A38" s="225" t="s">
        <v>43</v>
      </c>
      <c r="B38" s="226"/>
      <c r="C38" s="223"/>
      <c r="D38" s="224"/>
      <c r="E38" s="220">
        <v>21942.55</v>
      </c>
      <c r="F38" s="227"/>
      <c r="G38" s="219"/>
      <c r="H38" s="220"/>
      <c r="I38" s="30"/>
      <c r="J38" s="221">
        <v>63057.45</v>
      </c>
      <c r="K38" s="222"/>
      <c r="L38" s="42"/>
      <c r="M38" s="223">
        <f t="shared" si="1"/>
        <v>85000</v>
      </c>
      <c r="N38" s="224"/>
    </row>
    <row r="39" spans="1:14" ht="21.75" customHeight="1">
      <c r="A39" s="225" t="s">
        <v>44</v>
      </c>
      <c r="B39" s="226"/>
      <c r="C39" s="223"/>
      <c r="D39" s="224"/>
      <c r="E39" s="220">
        <v>200000</v>
      </c>
      <c r="F39" s="227"/>
      <c r="G39" s="219"/>
      <c r="H39" s="220"/>
      <c r="I39" s="30"/>
      <c r="J39" s="221"/>
      <c r="K39" s="222"/>
      <c r="L39" s="42"/>
      <c r="M39" s="223">
        <f t="shared" si="1"/>
        <v>200000</v>
      </c>
      <c r="N39" s="224"/>
    </row>
    <row r="40" spans="1:14" ht="21.75" customHeight="1">
      <c r="A40" s="225" t="s">
        <v>45</v>
      </c>
      <c r="B40" s="226"/>
      <c r="C40" s="223"/>
      <c r="D40" s="224"/>
      <c r="E40" s="220">
        <v>500000</v>
      </c>
      <c r="F40" s="227"/>
      <c r="G40" s="219"/>
      <c r="H40" s="227"/>
      <c r="I40" s="30"/>
      <c r="J40" s="221"/>
      <c r="K40" s="222"/>
      <c r="L40" s="42"/>
      <c r="M40" s="223">
        <f t="shared" si="1"/>
        <v>500000</v>
      </c>
      <c r="N40" s="224"/>
    </row>
    <row r="41" spans="1:14" ht="21.75" customHeight="1">
      <c r="A41" s="225" t="s">
        <v>46</v>
      </c>
      <c r="B41" s="226"/>
      <c r="C41" s="223"/>
      <c r="D41" s="224"/>
      <c r="E41" s="220">
        <v>77274</v>
      </c>
      <c r="F41" s="227"/>
      <c r="G41" s="219"/>
      <c r="H41" s="227"/>
      <c r="I41" s="30"/>
      <c r="J41" s="221"/>
      <c r="K41" s="222"/>
      <c r="L41" s="42"/>
      <c r="M41" s="223">
        <f t="shared" si="1"/>
        <v>77274</v>
      </c>
      <c r="N41" s="224"/>
    </row>
    <row r="42" spans="1:14" ht="21.75" customHeight="1" thickBot="1">
      <c r="A42" s="267" t="s">
        <v>47</v>
      </c>
      <c r="B42" s="268"/>
      <c r="C42" s="223"/>
      <c r="D42" s="224"/>
      <c r="E42" s="220">
        <v>2205239.35</v>
      </c>
      <c r="F42" s="227"/>
      <c r="G42" s="219">
        <v>160297.58</v>
      </c>
      <c r="H42" s="227"/>
      <c r="I42" s="30"/>
      <c r="J42" s="221"/>
      <c r="K42" s="222"/>
      <c r="L42" s="42"/>
      <c r="M42" s="223">
        <f t="shared" si="1"/>
        <v>2365536.93</v>
      </c>
      <c r="N42" s="224"/>
    </row>
    <row r="43" spans="1:14" ht="27.75" customHeight="1" thickBot="1">
      <c r="A43" s="73" t="s">
        <v>10</v>
      </c>
      <c r="B43" s="228"/>
      <c r="C43" s="130">
        <f>SUM(C22:D42)</f>
        <v>10663093.25</v>
      </c>
      <c r="D43" s="134"/>
      <c r="E43" s="62">
        <f>SUM(E22:F42)</f>
        <v>10046455.9</v>
      </c>
      <c r="F43" s="131"/>
      <c r="G43" s="131">
        <f>SUM(G22:H42)</f>
        <v>160297.58</v>
      </c>
      <c r="H43" s="131"/>
      <c r="I43" s="5">
        <f>SUM(I22:I42)</f>
        <v>0</v>
      </c>
      <c r="J43" s="131">
        <f>SUM(J22:K42)</f>
        <v>7533000</v>
      </c>
      <c r="K43" s="61"/>
      <c r="L43" s="25">
        <f>SUM(L22:L42)</f>
        <v>6000000</v>
      </c>
      <c r="M43" s="130">
        <f>SUM(M22:N42)</f>
        <v>23739753.48</v>
      </c>
      <c r="N43" s="134"/>
    </row>
    <row r="44" ht="4.5" customHeight="1" thickBot="1"/>
    <row r="45" spans="1:14" ht="26.25" customHeight="1" thickBot="1">
      <c r="A45" s="79" t="s">
        <v>3</v>
      </c>
      <c r="B45" s="269"/>
      <c r="C45" s="130">
        <f>+C43+C18</f>
        <v>18768146.35</v>
      </c>
      <c r="D45" s="134"/>
      <c r="E45" s="62">
        <f>+E43+E18</f>
        <v>24400000</v>
      </c>
      <c r="F45" s="131"/>
      <c r="G45" s="62">
        <f>+G43+G18</f>
        <v>160297.58</v>
      </c>
      <c r="H45" s="131"/>
      <c r="I45" s="5">
        <f>+I43+I18</f>
        <v>0</v>
      </c>
      <c r="J45" s="131">
        <f>+J43+J18</f>
        <v>7533000</v>
      </c>
      <c r="K45" s="131"/>
      <c r="L45" s="27">
        <f>+L43+L18</f>
        <v>6000000</v>
      </c>
      <c r="M45" s="130">
        <f>+M43+M18</f>
        <v>38093297.58</v>
      </c>
      <c r="N45" s="134"/>
    </row>
  </sheetData>
  <mergeCells count="250">
    <mergeCell ref="J42:K42"/>
    <mergeCell ref="J43:K43"/>
    <mergeCell ref="J38:K38"/>
    <mergeCell ref="J39:K39"/>
    <mergeCell ref="J40:K40"/>
    <mergeCell ref="J41:K41"/>
    <mergeCell ref="J32:K32"/>
    <mergeCell ref="J33:K33"/>
    <mergeCell ref="J34:K34"/>
    <mergeCell ref="J35:K35"/>
    <mergeCell ref="J28:K28"/>
    <mergeCell ref="J29:K29"/>
    <mergeCell ref="J30:K30"/>
    <mergeCell ref="J31:K31"/>
    <mergeCell ref="J24:K24"/>
    <mergeCell ref="J25:K25"/>
    <mergeCell ref="J26:K26"/>
    <mergeCell ref="J27:K27"/>
    <mergeCell ref="J18:K18"/>
    <mergeCell ref="J22:K22"/>
    <mergeCell ref="J20:K20"/>
    <mergeCell ref="J21:K21"/>
    <mergeCell ref="M45:N45"/>
    <mergeCell ref="J45:K45"/>
    <mergeCell ref="J5:K5"/>
    <mergeCell ref="J6:K6"/>
    <mergeCell ref="J7:K7"/>
    <mergeCell ref="J8:K8"/>
    <mergeCell ref="J9:K9"/>
    <mergeCell ref="J10:K10"/>
    <mergeCell ref="J11:K11"/>
    <mergeCell ref="J12:K12"/>
    <mergeCell ref="A45:B45"/>
    <mergeCell ref="C45:D45"/>
    <mergeCell ref="E45:F45"/>
    <mergeCell ref="G45:H45"/>
    <mergeCell ref="A41:B41"/>
    <mergeCell ref="A31:B31"/>
    <mergeCell ref="A32:B32"/>
    <mergeCell ref="A33:B33"/>
    <mergeCell ref="A34:B34"/>
    <mergeCell ref="A35:B35"/>
    <mergeCell ref="A38:B38"/>
    <mergeCell ref="A42:B42"/>
    <mergeCell ref="J2:K2"/>
    <mergeCell ref="J3:K3"/>
    <mergeCell ref="G41:H41"/>
    <mergeCell ref="G42:H42"/>
    <mergeCell ref="G35:H35"/>
    <mergeCell ref="G38:H38"/>
    <mergeCell ref="G39:H39"/>
    <mergeCell ref="G40:H40"/>
    <mergeCell ref="A28:B28"/>
    <mergeCell ref="M41:N41"/>
    <mergeCell ref="M36:N36"/>
    <mergeCell ref="M42:N42"/>
    <mergeCell ref="M35:N35"/>
    <mergeCell ref="M38:N38"/>
    <mergeCell ref="M39:N39"/>
    <mergeCell ref="M40:N40"/>
    <mergeCell ref="M30:N30"/>
    <mergeCell ref="M32:N32"/>
    <mergeCell ref="M33:N33"/>
    <mergeCell ref="M34:N34"/>
    <mergeCell ref="G32:H32"/>
    <mergeCell ref="G33:H33"/>
    <mergeCell ref="G34:H34"/>
    <mergeCell ref="M24:N24"/>
    <mergeCell ref="M25:N25"/>
    <mergeCell ref="M26:N26"/>
    <mergeCell ref="M31:N31"/>
    <mergeCell ref="M27:N27"/>
    <mergeCell ref="M28:N28"/>
    <mergeCell ref="M29:N29"/>
    <mergeCell ref="E42:F42"/>
    <mergeCell ref="G23:H23"/>
    <mergeCell ref="G24:H24"/>
    <mergeCell ref="G25:H25"/>
    <mergeCell ref="G26:H26"/>
    <mergeCell ref="G27:H27"/>
    <mergeCell ref="G28:H28"/>
    <mergeCell ref="G29:H29"/>
    <mergeCell ref="G30:H30"/>
    <mergeCell ref="G31:H31"/>
    <mergeCell ref="E25:F25"/>
    <mergeCell ref="E26:F26"/>
    <mergeCell ref="E32:F32"/>
    <mergeCell ref="E33:F33"/>
    <mergeCell ref="E27:F27"/>
    <mergeCell ref="E28:F28"/>
    <mergeCell ref="E29:F29"/>
    <mergeCell ref="E30:F30"/>
    <mergeCell ref="E31:F31"/>
    <mergeCell ref="C41:D41"/>
    <mergeCell ref="E34:F34"/>
    <mergeCell ref="E35:F35"/>
    <mergeCell ref="E38:F38"/>
    <mergeCell ref="E39:F39"/>
    <mergeCell ref="E36:F36"/>
    <mergeCell ref="E40:F40"/>
    <mergeCell ref="E41:F41"/>
    <mergeCell ref="C30:D30"/>
    <mergeCell ref="C31:D31"/>
    <mergeCell ref="C32:D32"/>
    <mergeCell ref="C42:D42"/>
    <mergeCell ref="C33:D33"/>
    <mergeCell ref="C34:D34"/>
    <mergeCell ref="C35:D35"/>
    <mergeCell ref="C38:D38"/>
    <mergeCell ref="C39:D39"/>
    <mergeCell ref="C40:D40"/>
    <mergeCell ref="C26:D26"/>
    <mergeCell ref="C27:D27"/>
    <mergeCell ref="C28:D28"/>
    <mergeCell ref="C29:D29"/>
    <mergeCell ref="M22:N22"/>
    <mergeCell ref="C23:D23"/>
    <mergeCell ref="C24:D24"/>
    <mergeCell ref="C22:D22"/>
    <mergeCell ref="E22:F22"/>
    <mergeCell ref="G22:H22"/>
    <mergeCell ref="E23:F23"/>
    <mergeCell ref="E24:F24"/>
    <mergeCell ref="J23:K23"/>
    <mergeCell ref="M23:N23"/>
    <mergeCell ref="M20:N20"/>
    <mergeCell ref="C21:D21"/>
    <mergeCell ref="E21:F21"/>
    <mergeCell ref="G21:H21"/>
    <mergeCell ref="M21:N21"/>
    <mergeCell ref="G20:I20"/>
    <mergeCell ref="A40:B40"/>
    <mergeCell ref="A22:B22"/>
    <mergeCell ref="A23:B23"/>
    <mergeCell ref="A24:B24"/>
    <mergeCell ref="A25:B25"/>
    <mergeCell ref="A26:B26"/>
    <mergeCell ref="A27:B27"/>
    <mergeCell ref="A39:B39"/>
    <mergeCell ref="A29:B29"/>
    <mergeCell ref="A30:B30"/>
    <mergeCell ref="A5:B5"/>
    <mergeCell ref="A6:B6"/>
    <mergeCell ref="A7:B7"/>
    <mergeCell ref="A14:B14"/>
    <mergeCell ref="A8:B8"/>
    <mergeCell ref="A9:B9"/>
    <mergeCell ref="A10:B10"/>
    <mergeCell ref="A12:B12"/>
    <mergeCell ref="A11:B11"/>
    <mergeCell ref="A13:B13"/>
    <mergeCell ref="M10:N10"/>
    <mergeCell ref="M12:N12"/>
    <mergeCell ref="M13:N13"/>
    <mergeCell ref="J16:K16"/>
    <mergeCell ref="M6:N6"/>
    <mergeCell ref="M7:N7"/>
    <mergeCell ref="M8:N8"/>
    <mergeCell ref="M9:N9"/>
    <mergeCell ref="J14:K14"/>
    <mergeCell ref="J15:K15"/>
    <mergeCell ref="M14:N14"/>
    <mergeCell ref="M17:N17"/>
    <mergeCell ref="J17:K17"/>
    <mergeCell ref="G9:H9"/>
    <mergeCell ref="E10:F10"/>
    <mergeCell ref="G10:H10"/>
    <mergeCell ref="M16:N16"/>
    <mergeCell ref="G13:H13"/>
    <mergeCell ref="E14:F14"/>
    <mergeCell ref="G14:H14"/>
    <mergeCell ref="E16:F16"/>
    <mergeCell ref="G16:H16"/>
    <mergeCell ref="J13:K13"/>
    <mergeCell ref="G6:H6"/>
    <mergeCell ref="E7:F7"/>
    <mergeCell ref="G7:H7"/>
    <mergeCell ref="E8:F8"/>
    <mergeCell ref="G8:H8"/>
    <mergeCell ref="M4:N4"/>
    <mergeCell ref="J4:K4"/>
    <mergeCell ref="G18:H18"/>
    <mergeCell ref="C14:D14"/>
    <mergeCell ref="C16:D16"/>
    <mergeCell ref="C17:D17"/>
    <mergeCell ref="E17:F17"/>
    <mergeCell ref="C7:D7"/>
    <mergeCell ref="C8:D8"/>
    <mergeCell ref="C9:D9"/>
    <mergeCell ref="M18:N18"/>
    <mergeCell ref="C5:D5"/>
    <mergeCell ref="E5:F5"/>
    <mergeCell ref="G5:H5"/>
    <mergeCell ref="M5:N5"/>
    <mergeCell ref="C12:D12"/>
    <mergeCell ref="C13:D13"/>
    <mergeCell ref="C10:D10"/>
    <mergeCell ref="M11:N11"/>
    <mergeCell ref="M15:N15"/>
    <mergeCell ref="M2:N2"/>
    <mergeCell ref="C3:D3"/>
    <mergeCell ref="E3:F3"/>
    <mergeCell ref="M3:N3"/>
    <mergeCell ref="G3:H3"/>
    <mergeCell ref="C4:D4"/>
    <mergeCell ref="E4:F4"/>
    <mergeCell ref="G4:H4"/>
    <mergeCell ref="A2:B3"/>
    <mergeCell ref="C2:D2"/>
    <mergeCell ref="E2:F2"/>
    <mergeCell ref="G2:I2"/>
    <mergeCell ref="A4:B4"/>
    <mergeCell ref="C6:D6"/>
    <mergeCell ref="E11:F11"/>
    <mergeCell ref="A18:B18"/>
    <mergeCell ref="C18:D18"/>
    <mergeCell ref="E18:F18"/>
    <mergeCell ref="E9:F9"/>
    <mergeCell ref="E13:F13"/>
    <mergeCell ref="E6:F6"/>
    <mergeCell ref="A16:B16"/>
    <mergeCell ref="A17:B17"/>
    <mergeCell ref="M43:N43"/>
    <mergeCell ref="A43:B43"/>
    <mergeCell ref="C43:D43"/>
    <mergeCell ref="E43:F43"/>
    <mergeCell ref="G43:H43"/>
    <mergeCell ref="M37:N37"/>
    <mergeCell ref="A36:B36"/>
    <mergeCell ref="C36:D36"/>
    <mergeCell ref="A37:B37"/>
    <mergeCell ref="C37:D37"/>
    <mergeCell ref="E37:F37"/>
    <mergeCell ref="A15:B15"/>
    <mergeCell ref="G37:H37"/>
    <mergeCell ref="G36:H36"/>
    <mergeCell ref="J36:K36"/>
    <mergeCell ref="C25:D25"/>
    <mergeCell ref="J37:K37"/>
    <mergeCell ref="A20:B21"/>
    <mergeCell ref="C20:D20"/>
    <mergeCell ref="E20:F20"/>
    <mergeCell ref="G17:H17"/>
    <mergeCell ref="C11:D11"/>
    <mergeCell ref="C15:D15"/>
    <mergeCell ref="E15:F15"/>
    <mergeCell ref="G15:H15"/>
    <mergeCell ref="E12:F12"/>
    <mergeCell ref="G12:H12"/>
    <mergeCell ref="G11:H11"/>
  </mergeCells>
  <printOptions/>
  <pageMargins left="0.31496062992125984" right="0.2362204724409449" top="0.984251968503937" bottom="0.984251968503937" header="0.5118110236220472" footer="0.5118110236220472"/>
  <pageSetup horizontalDpi="600" verticalDpi="600" orientation="portrait" paperSize="9" scale="85" r:id="rId1"/>
  <headerFooter alignWithMargins="0">
    <oddHeader>&amp;LPoložkový rozpis investičních akcí pro zdravotnická zařízení</oddHead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koten.j</dc:creator>
  <cp:keywords/>
  <dc:description/>
  <cp:lastModifiedBy>jakoubkova</cp:lastModifiedBy>
  <cp:lastPrinted>2006-04-24T08:14:14Z</cp:lastPrinted>
  <dcterms:created xsi:type="dcterms:W3CDTF">2006-04-20T06:39:25Z</dcterms:created>
  <dcterms:modified xsi:type="dcterms:W3CDTF">2006-04-27T11:20:44Z</dcterms:modified>
  <cp:category/>
  <cp:version/>
  <cp:contentType/>
  <cp:contentStatus/>
</cp:coreProperties>
</file>