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55" activeTab="0"/>
  </bookViews>
  <sheets>
    <sheet name="RK-39-2005-49, př. 1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<sst xmlns="http://schemas.openxmlformats.org/spreadsheetml/2006/main" count="106" uniqueCount="58">
  <si>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</si>
  <si>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</si>
  <si>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</si>
  <si>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</si>
  <si>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</si>
  <si>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</si>
  <si>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</si>
  <si>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</si>
  <si>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</si>
  <si>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00000</t>
  </si>
  <si>
    <t xml:space="preserve">položka 6351 </t>
  </si>
  <si>
    <t>splátky úvěrů</t>
  </si>
  <si>
    <t>projekt rekonstrukce hlavní budovy</t>
  </si>
  <si>
    <t>stavební úpravy pro CT</t>
  </si>
  <si>
    <t>CELKEM investice -nemovitý majetek</t>
  </si>
  <si>
    <t>Movitý majetek § 3522, položka 6351 v Kč</t>
  </si>
  <si>
    <t>celkem cena</t>
  </si>
  <si>
    <t>Strojní investice</t>
  </si>
  <si>
    <t>Spirální CT</t>
  </si>
  <si>
    <t>Sanitní vozidlo</t>
  </si>
  <si>
    <t>Technologie stravovacího provozu</t>
  </si>
  <si>
    <t>Obnova zdravotní techniky</t>
  </si>
  <si>
    <t>CELKEM investice- movitý majetek</t>
  </si>
  <si>
    <t>CELKEM INVESTICE</t>
  </si>
  <si>
    <t>Scváleno usnesením, návrh na změnu</t>
  </si>
  <si>
    <t>0523/15/2005/RK</t>
  </si>
  <si>
    <t>pulsní oxymetr</t>
  </si>
  <si>
    <t>tympanometr</t>
  </si>
  <si>
    <t>operační stůl Golem</t>
  </si>
  <si>
    <t>odstředivka MRW 350</t>
  </si>
  <si>
    <t xml:space="preserve">analyzátor biochemický </t>
  </si>
  <si>
    <t>přístroj pro sledování hemodynamiky PiCCO plus</t>
  </si>
  <si>
    <t>vyšetřovací urodynamická aparatura</t>
  </si>
  <si>
    <t>software Akord ambulance</t>
  </si>
  <si>
    <t>prováděcí projekt na CT</t>
  </si>
  <si>
    <t>+ / -</t>
  </si>
  <si>
    <t>Závazné ukazatele pro rok 2005</t>
  </si>
  <si>
    <t>Původní plán</t>
  </si>
  <si>
    <t>Nový plán</t>
  </si>
  <si>
    <t>Dotace na investice</t>
  </si>
  <si>
    <t>I. Návrh na změnu investičního plánu</t>
  </si>
  <si>
    <t>převod nevyčerpaných prostředků do roku 2006 k dofinancování gamakamery</t>
  </si>
  <si>
    <t xml:space="preserve">CeLKEM investice -nemovitý majetek po změně </t>
  </si>
  <si>
    <t>návrh na změnu</t>
  </si>
  <si>
    <t>1512/37/2005/RK</t>
  </si>
  <si>
    <t>II. Závazný ukazatel</t>
  </si>
  <si>
    <t>III. Plán oprav</t>
  </si>
  <si>
    <t>Plán oprav a údržby na rok 2005 v tis. Kč</t>
  </si>
  <si>
    <t>servisní a technické kontroly zdravotnických přístrojů</t>
  </si>
  <si>
    <t>opravy kotelna</t>
  </si>
  <si>
    <t>servisní služby kotelna</t>
  </si>
  <si>
    <t>opravy dopravních prostředků</t>
  </si>
  <si>
    <t>výměna redukčních ventilů</t>
  </si>
  <si>
    <t>malování objektů</t>
  </si>
  <si>
    <t>opravy a revize výtahů</t>
  </si>
  <si>
    <t>Celkem</t>
  </si>
  <si>
    <t>Počet stran: 2</t>
  </si>
  <si>
    <t>RK-39-2005-49,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</si>
</sst>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3" fillId="2" borderId="6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8.375" style="0" customWidth="1"/>
    <col min="2" max="2" width="14.125" style="0" customWidth="1"/>
  </cols>
  <sheetData>
    <row r="1" ht="15">
      <c r="J1" s="13" t="s">
        <v>57</v>
      </c>
    </row>
    <row r="2" ht="15" customHeight="1">
      <c r="J2" s="13" t="s">
        <v>56</v>
      </c>
    </row>
    <row r="3" ht="7.5" customHeight="1"/>
    <row r="4" spans="1:13" ht="21.75" customHeight="1" thickBot="1">
      <c r="A4" s="1" t="s">
        <v>40</v>
      </c>
      <c r="B4" s="1"/>
      <c r="C4" s="2"/>
      <c r="D4" s="2"/>
      <c r="E4" s="2"/>
      <c r="F4" s="2"/>
      <c r="G4" s="2"/>
      <c r="H4" s="2"/>
      <c r="I4" s="2"/>
      <c r="J4" s="3"/>
      <c r="K4" s="3"/>
      <c r="L4" s="3"/>
      <c r="M4" s="3"/>
    </row>
    <row r="5" spans="1:33" ht="37.5" customHeight="1">
      <c r="A5" s="31" t="s">
        <v>0</v>
      </c>
      <c r="B5" s="51" t="s">
        <v>24</v>
      </c>
      <c r="C5" s="33" t="s">
        <v>1</v>
      </c>
      <c r="D5" s="33"/>
      <c r="E5" s="33" t="s">
        <v>2</v>
      </c>
      <c r="F5" s="33"/>
      <c r="G5" s="33" t="s">
        <v>3</v>
      </c>
      <c r="H5" s="33"/>
      <c r="I5" s="38" t="s">
        <v>4</v>
      </c>
      <c r="J5" s="38"/>
      <c r="K5" s="33" t="s">
        <v>5</v>
      </c>
      <c r="L5" s="39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.25" customHeight="1" thickBot="1">
      <c r="A6" s="32"/>
      <c r="B6" s="52"/>
      <c r="C6" s="40" t="s">
        <v>6</v>
      </c>
      <c r="D6" s="23"/>
      <c r="E6" s="41" t="s">
        <v>7</v>
      </c>
      <c r="F6" s="41"/>
      <c r="G6" s="41" t="s">
        <v>8</v>
      </c>
      <c r="H6" s="41"/>
      <c r="I6" s="41" t="s">
        <v>9</v>
      </c>
      <c r="J6" s="41"/>
      <c r="K6" s="41" t="s">
        <v>10</v>
      </c>
      <c r="L6" s="42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s="5" customFormat="1" ht="18.75" customHeight="1">
      <c r="A7" s="36" t="s">
        <v>11</v>
      </c>
      <c r="B7" s="20" t="s">
        <v>44</v>
      </c>
      <c r="C7" s="47"/>
      <c r="D7" s="48"/>
      <c r="E7" s="48">
        <v>720000</v>
      </c>
      <c r="F7" s="48"/>
      <c r="G7" s="48"/>
      <c r="H7" s="48"/>
      <c r="I7" s="48"/>
      <c r="J7" s="48"/>
      <c r="K7" s="48">
        <f>SUM(E7:J7)</f>
        <v>720000</v>
      </c>
      <c r="L7" s="49"/>
    </row>
    <row r="8" spans="1:12" s="5" customFormat="1" ht="18.75" customHeight="1">
      <c r="A8" s="37" t="s">
        <v>11</v>
      </c>
      <c r="B8" s="6" t="s">
        <v>43</v>
      </c>
      <c r="C8" s="45"/>
      <c r="D8" s="43"/>
      <c r="E8" s="43">
        <v>719500</v>
      </c>
      <c r="F8" s="43"/>
      <c r="G8" s="43"/>
      <c r="H8" s="43"/>
      <c r="I8" s="43"/>
      <c r="J8" s="43"/>
      <c r="K8" s="43">
        <f aca="true" t="shared" si="0" ref="K8:K15">SUM(C8:J8)</f>
        <v>719500</v>
      </c>
      <c r="L8" s="44"/>
    </row>
    <row r="9" spans="1:12" s="5" customFormat="1" ht="18.75" customHeight="1">
      <c r="A9" s="36" t="s">
        <v>12</v>
      </c>
      <c r="B9" s="20" t="s">
        <v>44</v>
      </c>
      <c r="C9" s="47"/>
      <c r="D9" s="48"/>
      <c r="E9" s="48">
        <v>2564000</v>
      </c>
      <c r="F9" s="48"/>
      <c r="G9" s="48"/>
      <c r="H9" s="48"/>
      <c r="I9" s="48"/>
      <c r="J9" s="48"/>
      <c r="K9" s="48">
        <f>SUM(E9:J9)</f>
        <v>2564000</v>
      </c>
      <c r="L9" s="49"/>
    </row>
    <row r="10" spans="1:12" s="5" customFormat="1" ht="18.75" customHeight="1">
      <c r="A10" s="37" t="s">
        <v>12</v>
      </c>
      <c r="B10" s="6" t="s">
        <v>43</v>
      </c>
      <c r="C10" s="45"/>
      <c r="D10" s="43"/>
      <c r="E10" s="43">
        <v>2533708</v>
      </c>
      <c r="F10" s="43"/>
      <c r="G10" s="43"/>
      <c r="H10" s="43"/>
      <c r="I10" s="43"/>
      <c r="J10" s="43"/>
      <c r="K10" s="43">
        <f t="shared" si="0"/>
        <v>2533708</v>
      </c>
      <c r="L10" s="44"/>
    </row>
    <row r="11" spans="1:12" s="5" customFormat="1" ht="18.75" customHeight="1">
      <c r="A11" s="36" t="s">
        <v>13</v>
      </c>
      <c r="B11" s="20" t="s">
        <v>44</v>
      </c>
      <c r="C11" s="47"/>
      <c r="D11" s="48"/>
      <c r="E11" s="48">
        <v>2380000</v>
      </c>
      <c r="F11" s="48"/>
      <c r="G11" s="48"/>
      <c r="H11" s="48"/>
      <c r="I11" s="48"/>
      <c r="J11" s="48"/>
      <c r="K11" s="48">
        <f t="shared" si="0"/>
        <v>2380000</v>
      </c>
      <c r="L11" s="49"/>
    </row>
    <row r="12" spans="1:12" s="5" customFormat="1" ht="18.75" customHeight="1">
      <c r="A12" s="37"/>
      <c r="B12" s="6" t="s">
        <v>43</v>
      </c>
      <c r="C12" s="45"/>
      <c r="D12" s="43"/>
      <c r="E12" s="43">
        <v>2319310</v>
      </c>
      <c r="F12" s="43"/>
      <c r="G12" s="43"/>
      <c r="H12" s="43"/>
      <c r="I12" s="43"/>
      <c r="J12" s="43"/>
      <c r="K12" s="43">
        <f>SUM(C12:J12)</f>
        <v>2319310</v>
      </c>
      <c r="L12" s="44"/>
    </row>
    <row r="13" spans="1:12" s="5" customFormat="1" ht="18.75" customHeight="1">
      <c r="A13" s="36" t="s">
        <v>33</v>
      </c>
      <c r="B13" s="20" t="s">
        <v>44</v>
      </c>
      <c r="C13" s="47"/>
      <c r="D13" s="48"/>
      <c r="E13" s="48">
        <v>1350000</v>
      </c>
      <c r="F13" s="48"/>
      <c r="G13" s="48"/>
      <c r="H13" s="48"/>
      <c r="I13" s="48"/>
      <c r="J13" s="48"/>
      <c r="K13" s="48">
        <f>SUM(C13:J13)</f>
        <v>1350000</v>
      </c>
      <c r="L13" s="49"/>
    </row>
    <row r="14" spans="1:12" s="5" customFormat="1" ht="18.75" customHeight="1">
      <c r="A14" s="37" t="s">
        <v>33</v>
      </c>
      <c r="B14" s="6" t="s">
        <v>43</v>
      </c>
      <c r="C14" s="45"/>
      <c r="D14" s="43"/>
      <c r="E14" s="43">
        <v>1313712.4</v>
      </c>
      <c r="F14" s="43"/>
      <c r="G14" s="43"/>
      <c r="H14" s="43"/>
      <c r="I14" s="43"/>
      <c r="J14" s="43"/>
      <c r="K14" s="43">
        <f t="shared" si="0"/>
        <v>1313712.4</v>
      </c>
      <c r="L14" s="44"/>
    </row>
    <row r="15" spans="1:12" s="5" customFormat="1" ht="18.75" customHeight="1">
      <c r="A15" s="36" t="s">
        <v>34</v>
      </c>
      <c r="B15" s="20" t="s">
        <v>44</v>
      </c>
      <c r="C15" s="47"/>
      <c r="D15" s="48"/>
      <c r="E15" s="48">
        <v>84000</v>
      </c>
      <c r="F15" s="48"/>
      <c r="G15" s="48"/>
      <c r="H15" s="48"/>
      <c r="I15" s="48"/>
      <c r="J15" s="48"/>
      <c r="K15" s="48">
        <f t="shared" si="0"/>
        <v>84000</v>
      </c>
      <c r="L15" s="49"/>
    </row>
    <row r="16" spans="1:12" s="5" customFormat="1" ht="18.75" customHeight="1" thickBot="1">
      <c r="A16" s="37"/>
      <c r="B16" s="6" t="s">
        <v>43</v>
      </c>
      <c r="C16" s="45"/>
      <c r="D16" s="43"/>
      <c r="E16" s="43">
        <v>84400</v>
      </c>
      <c r="F16" s="43"/>
      <c r="G16" s="43"/>
      <c r="H16" s="43"/>
      <c r="I16" s="43"/>
      <c r="J16" s="43"/>
      <c r="K16" s="43">
        <f>SUM(C16:J16)</f>
        <v>84400</v>
      </c>
      <c r="L16" s="44"/>
    </row>
    <row r="17" spans="1:12" ht="22.5" customHeight="1">
      <c r="A17" s="18" t="s">
        <v>14</v>
      </c>
      <c r="B17" s="19" t="s">
        <v>25</v>
      </c>
      <c r="C17" s="46">
        <f>+C8+C10+C11</f>
        <v>0</v>
      </c>
      <c r="D17" s="46"/>
      <c r="E17" s="46">
        <f>+E7+E9+E11+E13+E15</f>
        <v>7098000</v>
      </c>
      <c r="F17" s="46"/>
      <c r="G17" s="46">
        <f>+G7+G9+G11+G13+G15</f>
        <v>0</v>
      </c>
      <c r="H17" s="46"/>
      <c r="I17" s="46">
        <f>+I7+I9+I11+I13+I15</f>
        <v>0</v>
      </c>
      <c r="J17" s="46"/>
      <c r="K17" s="46">
        <f>+K7+K9+K11+K13+K15</f>
        <v>7098000</v>
      </c>
      <c r="L17" s="55"/>
    </row>
    <row r="18" spans="1:12" ht="22.5" customHeight="1" thickBot="1">
      <c r="A18" s="14" t="s">
        <v>42</v>
      </c>
      <c r="B18" s="17" t="s">
        <v>43</v>
      </c>
      <c r="C18" s="63"/>
      <c r="D18" s="63"/>
      <c r="E18" s="63">
        <f>+E8+E10+E12+E14+E16</f>
        <v>6970630.4</v>
      </c>
      <c r="F18" s="63"/>
      <c r="G18" s="63">
        <f>+G8+G10+G12+G14+G16</f>
        <v>0</v>
      </c>
      <c r="H18" s="63"/>
      <c r="I18" s="63">
        <f>+I8+I10+I12+I14+I16</f>
        <v>0</v>
      </c>
      <c r="J18" s="63"/>
      <c r="K18" s="63">
        <f>+K8+K10+K12+K14+K16</f>
        <v>6970630.4</v>
      </c>
      <c r="L18" s="64"/>
    </row>
    <row r="19" ht="6.75" customHeight="1" thickBot="1"/>
    <row r="20" spans="1:33" ht="37.5" customHeight="1">
      <c r="A20" s="31" t="s">
        <v>15</v>
      </c>
      <c r="B20" s="51"/>
      <c r="C20" s="33" t="s">
        <v>1</v>
      </c>
      <c r="D20" s="33"/>
      <c r="E20" s="33" t="s">
        <v>2</v>
      </c>
      <c r="F20" s="33"/>
      <c r="G20" s="33" t="s">
        <v>3</v>
      </c>
      <c r="H20" s="33"/>
      <c r="I20" s="38" t="s">
        <v>4</v>
      </c>
      <c r="J20" s="38"/>
      <c r="K20" s="33" t="s">
        <v>16</v>
      </c>
      <c r="L20" s="39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0.25" customHeight="1" thickBot="1">
      <c r="A21" s="32" t="s">
        <v>17</v>
      </c>
      <c r="B21" s="52"/>
      <c r="C21" s="40" t="s">
        <v>6</v>
      </c>
      <c r="D21" s="23"/>
      <c r="E21" s="41" t="s">
        <v>7</v>
      </c>
      <c r="F21" s="41"/>
      <c r="G21" s="41" t="s">
        <v>8</v>
      </c>
      <c r="H21" s="41"/>
      <c r="I21" s="41" t="s">
        <v>9</v>
      </c>
      <c r="J21" s="41"/>
      <c r="K21" s="41" t="s">
        <v>10</v>
      </c>
      <c r="L21" s="42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12" s="5" customFormat="1" ht="19.5" customHeight="1">
      <c r="A22" s="36" t="s">
        <v>18</v>
      </c>
      <c r="B22" s="20" t="s">
        <v>44</v>
      </c>
      <c r="C22" s="47">
        <v>2249396.6</v>
      </c>
      <c r="D22" s="48"/>
      <c r="E22" s="48">
        <v>747603</v>
      </c>
      <c r="F22" s="48"/>
      <c r="G22" s="48"/>
      <c r="H22" s="48"/>
      <c r="I22" s="48">
        <v>20000000</v>
      </c>
      <c r="J22" s="48"/>
      <c r="K22" s="48">
        <f aca="true" t="shared" si="1" ref="K22:K29">SUM(C22:J22)</f>
        <v>22996999.6</v>
      </c>
      <c r="L22" s="49"/>
    </row>
    <row r="23" spans="1:12" s="5" customFormat="1" ht="19.5" customHeight="1">
      <c r="A23" s="37"/>
      <c r="B23" s="6" t="s">
        <v>43</v>
      </c>
      <c r="C23" s="45">
        <v>2249397</v>
      </c>
      <c r="D23" s="43"/>
      <c r="E23" s="43">
        <f>22997000-C23-I23+100</f>
        <v>747703</v>
      </c>
      <c r="F23" s="43"/>
      <c r="G23" s="43"/>
      <c r="H23" s="43"/>
      <c r="I23" s="43">
        <v>20000000</v>
      </c>
      <c r="J23" s="43"/>
      <c r="K23" s="43">
        <f t="shared" si="1"/>
        <v>22997100</v>
      </c>
      <c r="L23" s="44"/>
    </row>
    <row r="24" spans="1:12" s="5" customFormat="1" ht="19.5" customHeight="1">
      <c r="A24" s="36" t="s">
        <v>19</v>
      </c>
      <c r="B24" s="20" t="s">
        <v>44</v>
      </c>
      <c r="C24" s="47"/>
      <c r="D24" s="48"/>
      <c r="E24" s="48">
        <v>705000</v>
      </c>
      <c r="F24" s="48"/>
      <c r="G24" s="48"/>
      <c r="H24" s="48"/>
      <c r="I24" s="48"/>
      <c r="J24" s="48"/>
      <c r="K24" s="48">
        <f t="shared" si="1"/>
        <v>705000</v>
      </c>
      <c r="L24" s="49"/>
    </row>
    <row r="25" spans="1:12" s="5" customFormat="1" ht="19.5" customHeight="1">
      <c r="A25" s="37"/>
      <c r="B25" s="6" t="s">
        <v>43</v>
      </c>
      <c r="C25" s="45"/>
      <c r="D25" s="43"/>
      <c r="E25" s="43">
        <v>704935</v>
      </c>
      <c r="F25" s="43"/>
      <c r="G25" s="43"/>
      <c r="H25" s="43"/>
      <c r="I25" s="43"/>
      <c r="J25" s="43"/>
      <c r="K25" s="43">
        <f t="shared" si="1"/>
        <v>704935</v>
      </c>
      <c r="L25" s="44"/>
    </row>
    <row r="26" spans="1:12" s="5" customFormat="1" ht="19.5" customHeight="1">
      <c r="A26" s="36" t="s">
        <v>20</v>
      </c>
      <c r="B26" s="20" t="s">
        <v>44</v>
      </c>
      <c r="C26" s="47"/>
      <c r="D26" s="48"/>
      <c r="E26" s="48">
        <v>0</v>
      </c>
      <c r="F26" s="48"/>
      <c r="G26" s="48"/>
      <c r="H26" s="48"/>
      <c r="I26" s="48"/>
      <c r="J26" s="48"/>
      <c r="K26" s="48">
        <f t="shared" si="1"/>
        <v>0</v>
      </c>
      <c r="L26" s="49"/>
    </row>
    <row r="27" spans="1:12" s="5" customFormat="1" ht="19.5" customHeight="1">
      <c r="A27" s="37"/>
      <c r="B27" s="6" t="s">
        <v>43</v>
      </c>
      <c r="C27" s="45"/>
      <c r="D27" s="43"/>
      <c r="E27" s="43">
        <v>0</v>
      </c>
      <c r="F27" s="43"/>
      <c r="G27" s="43"/>
      <c r="H27" s="43"/>
      <c r="I27" s="43"/>
      <c r="J27" s="43"/>
      <c r="K27" s="43">
        <f t="shared" si="1"/>
        <v>0</v>
      </c>
      <c r="L27" s="44"/>
    </row>
    <row r="28" spans="1:12" s="5" customFormat="1" ht="19.5" customHeight="1">
      <c r="A28" s="36" t="s">
        <v>21</v>
      </c>
      <c r="B28" s="20" t="s">
        <v>44</v>
      </c>
      <c r="C28" s="47"/>
      <c r="D28" s="48"/>
      <c r="E28" s="48">
        <v>0</v>
      </c>
      <c r="F28" s="48"/>
      <c r="G28" s="48"/>
      <c r="H28" s="48"/>
      <c r="I28" s="48"/>
      <c r="J28" s="48"/>
      <c r="K28" s="48">
        <f t="shared" si="1"/>
        <v>0</v>
      </c>
      <c r="L28" s="49"/>
    </row>
    <row r="29" spans="1:12" s="5" customFormat="1" ht="19.5" customHeight="1">
      <c r="A29" s="37"/>
      <c r="B29" s="6" t="s">
        <v>43</v>
      </c>
      <c r="C29" s="45"/>
      <c r="D29" s="43"/>
      <c r="E29" s="43">
        <v>0</v>
      </c>
      <c r="F29" s="43"/>
      <c r="G29" s="43"/>
      <c r="H29" s="43"/>
      <c r="I29" s="43"/>
      <c r="J29" s="43"/>
      <c r="K29" s="43">
        <f t="shared" si="1"/>
        <v>0</v>
      </c>
      <c r="L29" s="44"/>
    </row>
    <row r="30" spans="1:12" s="5" customFormat="1" ht="19.5" customHeight="1">
      <c r="A30" s="36" t="s">
        <v>26</v>
      </c>
      <c r="B30" s="20" t="s">
        <v>44</v>
      </c>
      <c r="C30" s="47"/>
      <c r="D30" s="48"/>
      <c r="E30" s="48">
        <v>60000</v>
      </c>
      <c r="F30" s="48"/>
      <c r="G30" s="48"/>
      <c r="H30" s="48"/>
      <c r="I30" s="48"/>
      <c r="J30" s="48"/>
      <c r="K30" s="48">
        <f aca="true" t="shared" si="2" ref="K30:K42">SUM(C30:J30)</f>
        <v>60000</v>
      </c>
      <c r="L30" s="49"/>
    </row>
    <row r="31" spans="1:12" s="5" customFormat="1" ht="19.5" customHeight="1">
      <c r="A31" s="37"/>
      <c r="B31" s="6" t="s">
        <v>43</v>
      </c>
      <c r="C31" s="45"/>
      <c r="D31" s="43"/>
      <c r="E31" s="43">
        <v>0</v>
      </c>
      <c r="F31" s="43"/>
      <c r="G31" s="43"/>
      <c r="H31" s="43"/>
      <c r="I31" s="43"/>
      <c r="J31" s="43"/>
      <c r="K31" s="43">
        <f>SUM(C31:J31)</f>
        <v>0</v>
      </c>
      <c r="L31" s="44"/>
    </row>
    <row r="32" spans="1:12" s="5" customFormat="1" ht="19.5" customHeight="1">
      <c r="A32" s="36" t="s">
        <v>27</v>
      </c>
      <c r="B32" s="20" t="s">
        <v>44</v>
      </c>
      <c r="C32" s="47"/>
      <c r="D32" s="48"/>
      <c r="E32" s="48">
        <v>100000</v>
      </c>
      <c r="F32" s="48"/>
      <c r="G32" s="48"/>
      <c r="H32" s="48"/>
      <c r="I32" s="48"/>
      <c r="J32" s="48"/>
      <c r="K32" s="48">
        <f t="shared" si="2"/>
        <v>100000</v>
      </c>
      <c r="L32" s="49"/>
    </row>
    <row r="33" spans="1:12" s="5" customFormat="1" ht="19.5" customHeight="1">
      <c r="A33" s="37"/>
      <c r="B33" s="6" t="s">
        <v>43</v>
      </c>
      <c r="C33" s="45"/>
      <c r="D33" s="43"/>
      <c r="E33" s="43">
        <v>99750</v>
      </c>
      <c r="F33" s="43"/>
      <c r="G33" s="43"/>
      <c r="H33" s="43"/>
      <c r="I33" s="43"/>
      <c r="J33" s="43"/>
      <c r="K33" s="43">
        <f>SUM(C33:J33)</f>
        <v>99750</v>
      </c>
      <c r="L33" s="44"/>
    </row>
    <row r="34" spans="1:12" s="5" customFormat="1" ht="19.5" customHeight="1">
      <c r="A34" s="36" t="s">
        <v>28</v>
      </c>
      <c r="B34" s="20" t="s">
        <v>44</v>
      </c>
      <c r="C34" s="47"/>
      <c r="D34" s="48"/>
      <c r="E34" s="48">
        <v>273000</v>
      </c>
      <c r="F34" s="48"/>
      <c r="G34" s="48"/>
      <c r="H34" s="48"/>
      <c r="I34" s="48"/>
      <c r="J34" s="48"/>
      <c r="K34" s="48">
        <f t="shared" si="2"/>
        <v>273000</v>
      </c>
      <c r="L34" s="49"/>
    </row>
    <row r="35" spans="1:12" s="5" customFormat="1" ht="19.5" customHeight="1">
      <c r="A35" s="37"/>
      <c r="B35" s="6" t="s">
        <v>43</v>
      </c>
      <c r="C35" s="45"/>
      <c r="D35" s="43"/>
      <c r="E35" s="43">
        <v>272398.5</v>
      </c>
      <c r="F35" s="43"/>
      <c r="G35" s="43"/>
      <c r="H35" s="43"/>
      <c r="I35" s="43"/>
      <c r="J35" s="43"/>
      <c r="K35" s="43">
        <f>SUM(C35:J35)</f>
        <v>272398.5</v>
      </c>
      <c r="L35" s="44"/>
    </row>
    <row r="36" spans="1:12" s="5" customFormat="1" ht="19.5" customHeight="1">
      <c r="A36" s="36" t="s">
        <v>29</v>
      </c>
      <c r="B36" s="20" t="s">
        <v>44</v>
      </c>
      <c r="C36" s="47"/>
      <c r="D36" s="48"/>
      <c r="E36" s="48">
        <v>79000</v>
      </c>
      <c r="F36" s="48"/>
      <c r="G36" s="48"/>
      <c r="H36" s="48"/>
      <c r="I36" s="48"/>
      <c r="J36" s="48"/>
      <c r="K36" s="48">
        <f t="shared" si="2"/>
        <v>79000</v>
      </c>
      <c r="L36" s="49"/>
    </row>
    <row r="37" spans="1:12" s="5" customFormat="1" ht="19.5" customHeight="1">
      <c r="A37" s="37"/>
      <c r="B37" s="6" t="s">
        <v>43</v>
      </c>
      <c r="C37" s="45"/>
      <c r="D37" s="43"/>
      <c r="E37" s="43">
        <v>78308</v>
      </c>
      <c r="F37" s="43"/>
      <c r="G37" s="43"/>
      <c r="H37" s="43"/>
      <c r="I37" s="43"/>
      <c r="J37" s="43"/>
      <c r="K37" s="43">
        <f>SUM(C37:J37)</f>
        <v>78308</v>
      </c>
      <c r="L37" s="44"/>
    </row>
    <row r="38" spans="1:12" s="5" customFormat="1" ht="19.5" customHeight="1">
      <c r="A38" s="36" t="s">
        <v>30</v>
      </c>
      <c r="B38" s="20" t="s">
        <v>44</v>
      </c>
      <c r="C38" s="47"/>
      <c r="D38" s="48"/>
      <c r="E38" s="48">
        <v>2000000</v>
      </c>
      <c r="F38" s="48"/>
      <c r="G38" s="48"/>
      <c r="H38" s="48"/>
      <c r="I38" s="48"/>
      <c r="J38" s="48"/>
      <c r="K38" s="48">
        <f t="shared" si="2"/>
        <v>2000000</v>
      </c>
      <c r="L38" s="49"/>
    </row>
    <row r="39" spans="1:12" s="5" customFormat="1" ht="19.5" customHeight="1">
      <c r="A39" s="37"/>
      <c r="B39" s="6" t="s">
        <v>43</v>
      </c>
      <c r="C39" s="45"/>
      <c r="D39" s="43"/>
      <c r="E39" s="43">
        <v>1995000</v>
      </c>
      <c r="F39" s="43"/>
      <c r="G39" s="43"/>
      <c r="H39" s="43"/>
      <c r="I39" s="43"/>
      <c r="J39" s="43"/>
      <c r="K39" s="43">
        <f>SUM(C39:J39)</f>
        <v>1995000</v>
      </c>
      <c r="L39" s="44"/>
    </row>
    <row r="40" spans="1:12" s="5" customFormat="1" ht="19.5" customHeight="1">
      <c r="A40" s="36" t="s">
        <v>31</v>
      </c>
      <c r="B40" s="20" t="s">
        <v>44</v>
      </c>
      <c r="C40" s="47"/>
      <c r="D40" s="48"/>
      <c r="E40" s="48">
        <v>397000</v>
      </c>
      <c r="F40" s="48"/>
      <c r="G40" s="48"/>
      <c r="H40" s="48"/>
      <c r="I40" s="48"/>
      <c r="J40" s="48"/>
      <c r="K40" s="48">
        <f t="shared" si="2"/>
        <v>397000</v>
      </c>
      <c r="L40" s="49"/>
    </row>
    <row r="41" spans="1:12" s="5" customFormat="1" ht="19.5" customHeight="1">
      <c r="A41" s="37"/>
      <c r="B41" s="6" t="s">
        <v>43</v>
      </c>
      <c r="C41" s="45"/>
      <c r="D41" s="43"/>
      <c r="E41" s="43">
        <v>396985.1</v>
      </c>
      <c r="F41" s="43"/>
      <c r="G41" s="43"/>
      <c r="H41" s="43"/>
      <c r="I41" s="43"/>
      <c r="J41" s="43"/>
      <c r="K41" s="43">
        <f>SUM(C41:J41)</f>
        <v>396985.1</v>
      </c>
      <c r="L41" s="44"/>
    </row>
    <row r="42" spans="1:12" s="5" customFormat="1" ht="19.5" customHeight="1">
      <c r="A42" s="36" t="s">
        <v>32</v>
      </c>
      <c r="B42" s="20" t="s">
        <v>44</v>
      </c>
      <c r="C42" s="47"/>
      <c r="D42" s="48"/>
      <c r="E42" s="48">
        <v>436000</v>
      </c>
      <c r="F42" s="48"/>
      <c r="G42" s="48"/>
      <c r="H42" s="48"/>
      <c r="I42" s="48"/>
      <c r="J42" s="48"/>
      <c r="K42" s="48">
        <f t="shared" si="2"/>
        <v>436000</v>
      </c>
      <c r="L42" s="49"/>
    </row>
    <row r="43" spans="1:12" s="5" customFormat="1" ht="19.5" customHeight="1">
      <c r="A43" s="37"/>
      <c r="B43" s="6" t="s">
        <v>43</v>
      </c>
      <c r="C43" s="45"/>
      <c r="D43" s="43"/>
      <c r="E43" s="43">
        <v>459994.5</v>
      </c>
      <c r="F43" s="43"/>
      <c r="G43" s="43"/>
      <c r="H43" s="43"/>
      <c r="I43" s="43"/>
      <c r="J43" s="43"/>
      <c r="K43" s="43">
        <f>SUM(C43:J43)</f>
        <v>459994.5</v>
      </c>
      <c r="L43" s="44"/>
    </row>
    <row r="44" spans="1:12" s="5" customFormat="1" ht="44.25" customHeight="1" thickBot="1">
      <c r="A44" s="15" t="s">
        <v>41</v>
      </c>
      <c r="B44" s="16" t="s">
        <v>43</v>
      </c>
      <c r="C44" s="60"/>
      <c r="D44" s="61"/>
      <c r="E44" s="61">
        <v>169898.5</v>
      </c>
      <c r="F44" s="61"/>
      <c r="G44" s="61"/>
      <c r="H44" s="61"/>
      <c r="I44" s="61"/>
      <c r="J44" s="61"/>
      <c r="K44" s="61">
        <f>SUM(C44:J44)</f>
        <v>169898.5</v>
      </c>
      <c r="L44" s="62"/>
    </row>
    <row r="45" spans="1:12" s="5" customFormat="1" ht="22.5" customHeight="1" thickBot="1">
      <c r="A45" s="53" t="s">
        <v>22</v>
      </c>
      <c r="B45" s="21" t="s">
        <v>44</v>
      </c>
      <c r="C45" s="34">
        <f>+C22+C24+C26+C28+C30+C32+C34+C36+C38+C40+C42</f>
        <v>2249396.6</v>
      </c>
      <c r="D45" s="35"/>
      <c r="E45" s="34">
        <f>+E22+E24+E26+E28+E30+E32+E34+E36+E38+E40+E42</f>
        <v>4797603</v>
      </c>
      <c r="F45" s="35"/>
      <c r="G45" s="34">
        <f>+G22+G24+G26+G28+G30+G32+G34+G36+G38+G40+G42</f>
        <v>0</v>
      </c>
      <c r="H45" s="35"/>
      <c r="I45" s="34">
        <f>+I22+I24+I26+I28+I30+I32+I34+I36+I38+I40+I42</f>
        <v>20000000</v>
      </c>
      <c r="J45" s="35"/>
      <c r="K45" s="34">
        <f>+K22+K24+K26+K28+K30+K32+K34+K36+K38+K40+K42</f>
        <v>27046999.6</v>
      </c>
      <c r="L45" s="50"/>
    </row>
    <row r="46" spans="1:12" s="5" customFormat="1" ht="22.5" customHeight="1" thickBot="1">
      <c r="A46" s="54"/>
      <c r="B46" s="22" t="s">
        <v>43</v>
      </c>
      <c r="C46" s="34">
        <f>+C23+C25+C27+C29+C30+C32+C34+C36+C38+C40+C42</f>
        <v>2249397</v>
      </c>
      <c r="D46" s="35"/>
      <c r="E46" s="34">
        <f>+E23+E25+E27+E29+E31+E33+E35+E37+E39+E41+E43+E44</f>
        <v>4924972.6</v>
      </c>
      <c r="F46" s="35"/>
      <c r="G46" s="34">
        <f>+G23+G25+G27+G29+G31+G33+G35+G37+G39+G41+G43+G44</f>
        <v>0</v>
      </c>
      <c r="H46" s="35"/>
      <c r="I46" s="34">
        <f>+I23+I25+I27+I29+I31+I33+I35+I37+I39+I41+I43+I44</f>
        <v>20000000</v>
      </c>
      <c r="J46" s="35"/>
      <c r="K46" s="34">
        <f>+K23+K25+K27+K29+K31+K33+K35+K37+K39+K41+K43+K44</f>
        <v>27174369.6</v>
      </c>
      <c r="L46" s="50"/>
    </row>
    <row r="47" ht="8.25" customHeight="1" thickBot="1"/>
    <row r="48" spans="1:12" s="5" customFormat="1" ht="22.5" customHeight="1" thickBot="1">
      <c r="A48" s="53" t="s">
        <v>23</v>
      </c>
      <c r="B48" s="21" t="s">
        <v>44</v>
      </c>
      <c r="C48" s="35">
        <f>+C45+C17</f>
        <v>2249396.6</v>
      </c>
      <c r="D48" s="35"/>
      <c r="E48" s="35">
        <f>+E45+E17</f>
        <v>11895603</v>
      </c>
      <c r="F48" s="35"/>
      <c r="G48" s="35">
        <f>+G45+G17</f>
        <v>0</v>
      </c>
      <c r="H48" s="35"/>
      <c r="I48" s="35">
        <f>+I45+I17</f>
        <v>20000000</v>
      </c>
      <c r="J48" s="35"/>
      <c r="K48" s="35">
        <f>+K45+K17</f>
        <v>34144999.6</v>
      </c>
      <c r="L48" s="50"/>
    </row>
    <row r="49" spans="1:12" s="5" customFormat="1" ht="22.5" customHeight="1" thickBot="1">
      <c r="A49" s="54"/>
      <c r="B49" s="22" t="s">
        <v>43</v>
      </c>
      <c r="C49" s="35">
        <f>+C46+C18</f>
        <v>2249397</v>
      </c>
      <c r="D49" s="35"/>
      <c r="E49" s="35">
        <f>+E46+E18</f>
        <v>11895603</v>
      </c>
      <c r="F49" s="35"/>
      <c r="G49" s="35">
        <f>+G46+G18</f>
        <v>0</v>
      </c>
      <c r="H49" s="35"/>
      <c r="I49" s="35">
        <f>+I46+I18</f>
        <v>20000000</v>
      </c>
      <c r="J49" s="35"/>
      <c r="K49" s="35">
        <f>+K46+K18</f>
        <v>34145000</v>
      </c>
      <c r="L49" s="50"/>
    </row>
    <row r="51" spans="1:4" ht="16.5" thickBot="1">
      <c r="A51" s="7" t="s">
        <v>45</v>
      </c>
      <c r="B51" s="8"/>
      <c r="C51" s="8"/>
      <c r="D51" s="8"/>
    </row>
    <row r="52" spans="1:5" ht="25.5">
      <c r="A52" s="11" t="s">
        <v>36</v>
      </c>
      <c r="B52" s="9" t="s">
        <v>37</v>
      </c>
      <c r="C52" s="9" t="s">
        <v>35</v>
      </c>
      <c r="D52" s="56" t="s">
        <v>38</v>
      </c>
      <c r="E52" s="57"/>
    </row>
    <row r="53" spans="1:5" ht="21" customHeight="1" thickBot="1">
      <c r="A53" s="10" t="s">
        <v>39</v>
      </c>
      <c r="B53" s="12">
        <f>+(E48+G48+I48)/1000</f>
        <v>31895.603</v>
      </c>
      <c r="C53" s="12">
        <v>0</v>
      </c>
      <c r="D53" s="58">
        <f>+B53+C53</f>
        <v>31895.603</v>
      </c>
      <c r="E53" s="59"/>
    </row>
    <row r="56" ht="16.5" thickBot="1">
      <c r="A56" s="7" t="s">
        <v>46</v>
      </c>
    </row>
    <row r="57" spans="1:2" s="24" customFormat="1" ht="21" customHeight="1">
      <c r="A57" s="25" t="s">
        <v>47</v>
      </c>
      <c r="B57" s="26"/>
    </row>
    <row r="58" spans="1:2" s="24" customFormat="1" ht="21" customHeight="1">
      <c r="A58" s="27" t="s">
        <v>48</v>
      </c>
      <c r="B58" s="28">
        <v>2500</v>
      </c>
    </row>
    <row r="59" spans="1:2" s="24" customFormat="1" ht="21" customHeight="1">
      <c r="A59" s="27" t="s">
        <v>49</v>
      </c>
      <c r="B59" s="28">
        <v>200</v>
      </c>
    </row>
    <row r="60" spans="1:2" s="24" customFormat="1" ht="21" customHeight="1">
      <c r="A60" s="27" t="s">
        <v>50</v>
      </c>
      <c r="B60" s="28">
        <v>300</v>
      </c>
    </row>
    <row r="61" spans="1:2" s="24" customFormat="1" ht="21" customHeight="1">
      <c r="A61" s="27" t="s">
        <v>51</v>
      </c>
      <c r="B61" s="28">
        <v>400</v>
      </c>
    </row>
    <row r="62" spans="1:2" s="24" customFormat="1" ht="21" customHeight="1">
      <c r="A62" s="27" t="s">
        <v>52</v>
      </c>
      <c r="B62" s="28">
        <v>250</v>
      </c>
    </row>
    <row r="63" spans="1:2" s="24" customFormat="1" ht="21" customHeight="1">
      <c r="A63" s="27" t="s">
        <v>53</v>
      </c>
      <c r="B63" s="28">
        <v>1000</v>
      </c>
    </row>
    <row r="64" spans="1:2" s="24" customFormat="1" ht="21" customHeight="1">
      <c r="A64" s="27" t="s">
        <v>54</v>
      </c>
      <c r="B64" s="28">
        <v>350</v>
      </c>
    </row>
    <row r="65" spans="1:2" s="24" customFormat="1" ht="21" customHeight="1" thickBot="1">
      <c r="A65" s="29" t="s">
        <v>55</v>
      </c>
      <c r="B65" s="30">
        <f>SUM(B58:B64)</f>
        <v>5000</v>
      </c>
    </row>
  </sheetData>
  <mergeCells count="239">
    <mergeCell ref="K18:L18"/>
    <mergeCell ref="A15:A16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I12:J12"/>
    <mergeCell ref="K12:L12"/>
    <mergeCell ref="A13:A14"/>
    <mergeCell ref="C13:D13"/>
    <mergeCell ref="E13:F13"/>
    <mergeCell ref="G13:H13"/>
    <mergeCell ref="I13:J13"/>
    <mergeCell ref="A11:A12"/>
    <mergeCell ref="C12:D12"/>
    <mergeCell ref="G12:H12"/>
    <mergeCell ref="I7:J7"/>
    <mergeCell ref="K7:L7"/>
    <mergeCell ref="G10:H10"/>
    <mergeCell ref="K11:L11"/>
    <mergeCell ref="G11:H11"/>
    <mergeCell ref="I11:J11"/>
    <mergeCell ref="K8:L8"/>
    <mergeCell ref="I10:J10"/>
    <mergeCell ref="A9:A10"/>
    <mergeCell ref="C10:D10"/>
    <mergeCell ref="E10:F10"/>
    <mergeCell ref="E12:F12"/>
    <mergeCell ref="A7:A8"/>
    <mergeCell ref="C7:D7"/>
    <mergeCell ref="E7:F7"/>
    <mergeCell ref="G7:H7"/>
    <mergeCell ref="I43:J43"/>
    <mergeCell ref="K43:L43"/>
    <mergeCell ref="C44:D44"/>
    <mergeCell ref="E44:F44"/>
    <mergeCell ref="G44:H44"/>
    <mergeCell ref="I44:J44"/>
    <mergeCell ref="K44:L44"/>
    <mergeCell ref="A42:A43"/>
    <mergeCell ref="C43:D43"/>
    <mergeCell ref="E43:F43"/>
    <mergeCell ref="G43:H43"/>
    <mergeCell ref="I36:J36"/>
    <mergeCell ref="I39:J39"/>
    <mergeCell ref="K39:L39"/>
    <mergeCell ref="A40:A41"/>
    <mergeCell ref="C41:D41"/>
    <mergeCell ref="E41:F41"/>
    <mergeCell ref="G41:H41"/>
    <mergeCell ref="I41:J41"/>
    <mergeCell ref="K41:L41"/>
    <mergeCell ref="A38:A39"/>
    <mergeCell ref="I37:J37"/>
    <mergeCell ref="K37:L37"/>
    <mergeCell ref="I38:J38"/>
    <mergeCell ref="K38:L38"/>
    <mergeCell ref="A36:A37"/>
    <mergeCell ref="C37:D37"/>
    <mergeCell ref="E37:F37"/>
    <mergeCell ref="G37:H37"/>
    <mergeCell ref="K33:L33"/>
    <mergeCell ref="A30:A31"/>
    <mergeCell ref="C31:D31"/>
    <mergeCell ref="A34:A35"/>
    <mergeCell ref="C35:D35"/>
    <mergeCell ref="E35:F35"/>
    <mergeCell ref="G35:H35"/>
    <mergeCell ref="I35:J35"/>
    <mergeCell ref="K35:L35"/>
    <mergeCell ref="A32:A33"/>
    <mergeCell ref="C33:D33"/>
    <mergeCell ref="E33:F33"/>
    <mergeCell ref="G33:H33"/>
    <mergeCell ref="E31:F31"/>
    <mergeCell ref="G31:H31"/>
    <mergeCell ref="D52:E52"/>
    <mergeCell ref="D53:E53"/>
    <mergeCell ref="G46:H46"/>
    <mergeCell ref="E39:F39"/>
    <mergeCell ref="G39:H39"/>
    <mergeCell ref="C39:D39"/>
    <mergeCell ref="A45:A46"/>
    <mergeCell ref="A48:A49"/>
    <mergeCell ref="G14:H14"/>
    <mergeCell ref="I14:J14"/>
    <mergeCell ref="C15:D15"/>
    <mergeCell ref="E15:F15"/>
    <mergeCell ref="G15:H15"/>
    <mergeCell ref="G23:H23"/>
    <mergeCell ref="A22:A23"/>
    <mergeCell ref="A20:A21"/>
    <mergeCell ref="K49:L49"/>
    <mergeCell ref="I23:J23"/>
    <mergeCell ref="K23:L23"/>
    <mergeCell ref="K46:L46"/>
    <mergeCell ref="I49:J49"/>
    <mergeCell ref="I40:J40"/>
    <mergeCell ref="K36:L36"/>
    <mergeCell ref="I31:J31"/>
    <mergeCell ref="K31:L31"/>
    <mergeCell ref="I33:J33"/>
    <mergeCell ref="C36:D36"/>
    <mergeCell ref="E36:F36"/>
    <mergeCell ref="G36:H36"/>
    <mergeCell ref="K14:L14"/>
    <mergeCell ref="K15:L15"/>
    <mergeCell ref="I15:J15"/>
    <mergeCell ref="K17:L17"/>
    <mergeCell ref="E17:F17"/>
    <mergeCell ref="G17:H17"/>
    <mergeCell ref="I17:J17"/>
    <mergeCell ref="C49:D49"/>
    <mergeCell ref="E49:F49"/>
    <mergeCell ref="G49:H49"/>
    <mergeCell ref="C38:D38"/>
    <mergeCell ref="E38:F38"/>
    <mergeCell ref="G38:H38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K32:L32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C29:D29"/>
    <mergeCell ref="E29:F29"/>
    <mergeCell ref="G29:H29"/>
    <mergeCell ref="I29:J29"/>
    <mergeCell ref="E22:F22"/>
    <mergeCell ref="G22:H22"/>
    <mergeCell ref="C23:D23"/>
    <mergeCell ref="E23:F23"/>
    <mergeCell ref="B5:B6"/>
    <mergeCell ref="B20:B21"/>
    <mergeCell ref="I9:J9"/>
    <mergeCell ref="K9:L9"/>
    <mergeCell ref="I20:J20"/>
    <mergeCell ref="K13:L13"/>
    <mergeCell ref="G20:H20"/>
    <mergeCell ref="C9:D9"/>
    <mergeCell ref="E9:F9"/>
    <mergeCell ref="G9:H9"/>
    <mergeCell ref="A24:A25"/>
    <mergeCell ref="G28:H28"/>
    <mergeCell ref="I28:J28"/>
    <mergeCell ref="K28:L28"/>
    <mergeCell ref="I27:J27"/>
    <mergeCell ref="K27:L27"/>
    <mergeCell ref="C26:D26"/>
    <mergeCell ref="K25:L25"/>
    <mergeCell ref="G45:H45"/>
    <mergeCell ref="K26:L26"/>
    <mergeCell ref="C28:D28"/>
    <mergeCell ref="E28:F28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G26:H26"/>
    <mergeCell ref="C25:D25"/>
    <mergeCell ref="E25:F25"/>
    <mergeCell ref="G25:H25"/>
    <mergeCell ref="I25:J25"/>
    <mergeCell ref="I45:J45"/>
    <mergeCell ref="K45:L45"/>
    <mergeCell ref="C48:D48"/>
    <mergeCell ref="E48:F48"/>
    <mergeCell ref="G48:H48"/>
    <mergeCell ref="I48:J48"/>
    <mergeCell ref="K48:L48"/>
    <mergeCell ref="C46:D46"/>
    <mergeCell ref="E46:F46"/>
    <mergeCell ref="I46:J46"/>
    <mergeCell ref="E26:F26"/>
    <mergeCell ref="I26:J26"/>
    <mergeCell ref="K22:L22"/>
    <mergeCell ref="C24:D24"/>
    <mergeCell ref="E24:F24"/>
    <mergeCell ref="G24:H24"/>
    <mergeCell ref="I24:J24"/>
    <mergeCell ref="K24:L24"/>
    <mergeCell ref="C22:D22"/>
    <mergeCell ref="I22:J22"/>
    <mergeCell ref="C11:D11"/>
    <mergeCell ref="E11:F11"/>
    <mergeCell ref="K20:L20"/>
    <mergeCell ref="C21:D21"/>
    <mergeCell ref="E21:F21"/>
    <mergeCell ref="G21:H21"/>
    <mergeCell ref="I21:J21"/>
    <mergeCell ref="K21:L21"/>
    <mergeCell ref="C20:D20"/>
    <mergeCell ref="E20:F20"/>
    <mergeCell ref="K10:L10"/>
    <mergeCell ref="C8:D8"/>
    <mergeCell ref="E8:F8"/>
    <mergeCell ref="G8:H8"/>
    <mergeCell ref="I8:J8"/>
    <mergeCell ref="G5:H5"/>
    <mergeCell ref="I5:J5"/>
    <mergeCell ref="K5:L5"/>
    <mergeCell ref="C6:D6"/>
    <mergeCell ref="E6:F6"/>
    <mergeCell ref="G6:H6"/>
    <mergeCell ref="I6:J6"/>
    <mergeCell ref="K6:L6"/>
    <mergeCell ref="A5:A6"/>
    <mergeCell ref="C5:D5"/>
    <mergeCell ref="E5:F5"/>
    <mergeCell ref="C45:D45"/>
    <mergeCell ref="E45:F45"/>
    <mergeCell ref="A26:A27"/>
    <mergeCell ref="A28:A29"/>
    <mergeCell ref="C17:D17"/>
    <mergeCell ref="C14:D14"/>
    <mergeCell ref="E14:F14"/>
  </mergeCells>
  <printOptions horizontalCentered="1"/>
  <pageMargins left="0.1968503937007874" right="0.2362204724409449" top="0.5" bottom="0.46" header="0.38" footer="0.1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2005-12-08T04:21:11Z</cp:lastPrinted>
  <dcterms:created xsi:type="dcterms:W3CDTF">2005-10-04T21:13:50Z</dcterms:created>
  <dcterms:modified xsi:type="dcterms:W3CDTF">2005-12-09T07:05:15Z</dcterms:modified>
  <cp:category/>
  <cp:version/>
  <cp:contentType/>
  <cp:contentStatus/>
</cp:coreProperties>
</file>