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30-2005-57, př. 2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<sst xmlns="http://schemas.openxmlformats.org/spreadsheetml/2006/main" count="48" uniqueCount="41">
  <si>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DD Havlíčků Brod</t>
  </si>
  <si>
    <t>DD Ždírec</t>
  </si>
  <si>
    <t>DD Onšov</t>
  </si>
  <si>
    <t>DD Proseč Obořiště</t>
  </si>
  <si>
    <t>DD Proseč u  Pošné</t>
  </si>
  <si>
    <t>DD Humpolec</t>
  </si>
  <si>
    <t>DD Třebíč Kubešova</t>
  </si>
  <si>
    <t>DD Třebíč Koutkova</t>
  </si>
  <si>
    <t>DD Třebíč Curierových</t>
  </si>
  <si>
    <t>DD Velký Újezd</t>
  </si>
  <si>
    <t>DD Náměšt nad Oslavou</t>
  </si>
  <si>
    <t>DD Mitrov</t>
  </si>
  <si>
    <t>DD Velké Meziříčí</t>
  </si>
  <si>
    <t>ÚSP</t>
  </si>
  <si>
    <t>DD</t>
  </si>
  <si>
    <t>USP Lidmaň</t>
  </si>
  <si>
    <t>USP Věž</t>
  </si>
  <si>
    <t>USP Nové Syrovice</t>
  </si>
  <si>
    <t>USP Ledeč nad Sázavou</t>
  </si>
  <si>
    <t>USP Zboží</t>
  </si>
  <si>
    <t>USP Těchobuz</t>
  </si>
  <si>
    <t>USP Jinošov</t>
  </si>
  <si>
    <t>USP Křižanov</t>
  </si>
  <si>
    <t>DUSP Černovice</t>
  </si>
  <si>
    <t>/v  tis. Kč/</t>
  </si>
  <si>
    <t>počet stran: 1</t>
  </si>
  <si>
    <t>Celkem za DD a ÚSP</t>
  </si>
  <si>
    <t>odvody</t>
  </si>
  <si>
    <t>nárůst mzdového limitu na jeden měsíc</t>
  </si>
  <si>
    <t>Celkem za ÚSP</t>
  </si>
  <si>
    <t>Celkem za DD</t>
  </si>
  <si>
    <t>odvody (37%)</t>
  </si>
  <si>
    <t>nárůst mzdového limitu do konce roku 2005 (4 měsíce)</t>
  </si>
  <si>
    <t xml:space="preserve"> nárůst mzdového limitu za rok 2006 (12 měsíců)</t>
  </si>
  <si>
    <r>
      <t>2005</t>
    </r>
    <r>
      <rPr>
        <sz val="11"/>
        <rFont val="Arial CE"/>
        <family val="2"/>
      </rPr>
      <t xml:space="preserve"> : Závazný ukazatel "Limit prostředků na platy" ve výši 2 112 tis. Kč + odvody (781 tis. Kč) =  zvýšený příspěvek na provoz (2893 mil. Kč).</t>
    </r>
  </si>
  <si>
    <t>počet zam.</t>
  </si>
  <si>
    <t>počet zam. - zdr. pracovníků</t>
  </si>
  <si>
    <r>
      <t>2006</t>
    </r>
    <r>
      <rPr>
        <sz val="11"/>
        <rFont val="Arial CE"/>
        <family val="2"/>
      </rPr>
      <t xml:space="preserve"> : Závazný ukazatel "Limit prostředků na platy" ve výši 6 336 tis. Kč + odvody (2 344 tis. Kč) =  zvýšený příspěvek na provoz (8 680 mil. Kč).</t>
    </r>
  </si>
  <si>
    <t>navýšení celkem</t>
  </si>
  <si>
    <t>celkem za rok 2006</t>
  </si>
  <si>
    <t>RK-30-2005-57,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</si>
</sst>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b/>
      <u val="single"/>
      <sz val="10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u val="single"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7" fillId="0" borderId="0" xfId="0" applyFont="1" applyAlignment="1">
      <alignment/>
    </xf>
    <xf numFmtId="0" fontId="0" fillId="2" borderId="5" xfId="0" applyFont="1" applyFill="1" applyBorder="1" applyAlignment="1">
      <alignment horizontal="center" vertical="center" wrapText="1"/>
    </xf>
    <xf numFmtId="9" fontId="0" fillId="2" borderId="8" xfId="0" applyNumberFormat="1" applyFont="1" applyFill="1" applyBorder="1" applyAlignment="1">
      <alignment horizontal="center" vertical="center" wrapText="1"/>
    </xf>
    <xf numFmtId="9" fontId="0" fillId="2" borderId="5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9" fontId="0" fillId="2" borderId="10" xfId="0" applyNumberFormat="1" applyFont="1" applyFill="1" applyBorder="1" applyAlignment="1">
      <alignment horizontal="center" vertical="center" wrapText="1"/>
    </xf>
    <xf numFmtId="9" fontId="0" fillId="2" borderId="11" xfId="0" applyNumberFormat="1" applyFont="1" applyFill="1" applyBorder="1" applyAlignment="1">
      <alignment horizontal="center" vertical="center" wrapText="1"/>
    </xf>
    <xf numFmtId="9" fontId="0" fillId="2" borderId="12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/>
    </xf>
    <xf numFmtId="4" fontId="9" fillId="0" borderId="17" xfId="0" applyNumberFormat="1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19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11" fillId="0" borderId="0" xfId="0" applyFont="1" applyFill="1" applyBorder="1" applyAlignment="1">
      <alignment/>
    </xf>
    <xf numFmtId="3" fontId="10" fillId="3" borderId="21" xfId="0" applyNumberFormat="1" applyFont="1" applyFill="1" applyBorder="1" applyAlignment="1">
      <alignment/>
    </xf>
    <xf numFmtId="3" fontId="9" fillId="4" borderId="22" xfId="0" applyNumberFormat="1" applyFont="1" applyFill="1" applyBorder="1" applyAlignment="1">
      <alignment/>
    </xf>
    <xf numFmtId="3" fontId="9" fillId="4" borderId="23" xfId="0" applyNumberFormat="1" applyFont="1" applyFill="1" applyBorder="1" applyAlignment="1">
      <alignment/>
    </xf>
    <xf numFmtId="3" fontId="9" fillId="4" borderId="21" xfId="0" applyNumberFormat="1" applyFont="1" applyFill="1" applyBorder="1" applyAlignment="1">
      <alignment/>
    </xf>
    <xf numFmtId="3" fontId="9" fillId="4" borderId="24" xfId="0" applyNumberFormat="1" applyFont="1" applyFill="1" applyBorder="1" applyAlignment="1">
      <alignment/>
    </xf>
    <xf numFmtId="3" fontId="9" fillId="4" borderId="9" xfId="0" applyNumberFormat="1" applyFont="1" applyFill="1" applyBorder="1" applyAlignment="1">
      <alignment/>
    </xf>
    <xf numFmtId="3" fontId="9" fillId="4" borderId="10" xfId="0" applyNumberFormat="1" applyFont="1" applyFill="1" applyBorder="1" applyAlignment="1">
      <alignment/>
    </xf>
    <xf numFmtId="3" fontId="9" fillId="4" borderId="25" xfId="0" applyNumberFormat="1" applyFont="1" applyFill="1" applyBorder="1" applyAlignment="1">
      <alignment/>
    </xf>
    <xf numFmtId="3" fontId="9" fillId="4" borderId="26" xfId="0" applyNumberFormat="1" applyFont="1" applyFill="1" applyBorder="1" applyAlignment="1">
      <alignment/>
    </xf>
    <xf numFmtId="3" fontId="10" fillId="3" borderId="22" xfId="0" applyNumberFormat="1" applyFont="1" applyFill="1" applyBorder="1" applyAlignment="1">
      <alignment/>
    </xf>
    <xf numFmtId="3" fontId="10" fillId="3" borderId="23" xfId="0" applyNumberFormat="1" applyFont="1" applyFill="1" applyBorder="1" applyAlignment="1">
      <alignment/>
    </xf>
    <xf numFmtId="3" fontId="10" fillId="3" borderId="24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4" borderId="30" xfId="0" applyNumberFormat="1" applyFont="1" applyFill="1" applyBorder="1" applyAlignment="1">
      <alignment/>
    </xf>
    <xf numFmtId="3" fontId="10" fillId="4" borderId="31" xfId="0" applyNumberFormat="1" applyFont="1" applyFill="1" applyBorder="1" applyAlignment="1">
      <alignment/>
    </xf>
    <xf numFmtId="3" fontId="10" fillId="4" borderId="32" xfId="0" applyNumberFormat="1" applyFont="1" applyFill="1" applyBorder="1" applyAlignment="1">
      <alignment/>
    </xf>
    <xf numFmtId="0" fontId="10" fillId="4" borderId="30" xfId="0" applyFont="1" applyFill="1" applyBorder="1" applyAlignment="1">
      <alignment/>
    </xf>
    <xf numFmtId="0" fontId="10" fillId="4" borderId="31" xfId="0" applyFont="1" applyFill="1" applyBorder="1" applyAlignment="1">
      <alignment/>
    </xf>
    <xf numFmtId="0" fontId="10" fillId="4" borderId="32" xfId="0" applyFont="1" applyFill="1" applyBorder="1" applyAlignment="1">
      <alignment/>
    </xf>
    <xf numFmtId="3" fontId="10" fillId="4" borderId="33" xfId="0" applyNumberFormat="1" applyFont="1" applyFill="1" applyBorder="1" applyAlignment="1">
      <alignment/>
    </xf>
    <xf numFmtId="0" fontId="10" fillId="4" borderId="33" xfId="0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0" fontId="0" fillId="2" borderId="34" xfId="0" applyFont="1" applyFill="1" applyBorder="1" applyAlignment="1">
      <alignment horizontal="center" vertical="center" wrapText="1"/>
    </xf>
    <xf numFmtId="164" fontId="13" fillId="0" borderId="35" xfId="0" applyNumberFormat="1" applyFont="1" applyFill="1" applyBorder="1" applyAlignment="1">
      <alignment/>
    </xf>
    <xf numFmtId="164" fontId="13" fillId="0" borderId="36" xfId="0" applyNumberFormat="1" applyFont="1" applyFill="1" applyBorder="1" applyAlignment="1">
      <alignment/>
    </xf>
    <xf numFmtId="164" fontId="13" fillId="0" borderId="37" xfId="0" applyNumberFormat="1" applyFont="1" applyFill="1" applyBorder="1" applyAlignment="1">
      <alignment/>
    </xf>
    <xf numFmtId="164" fontId="13" fillId="0" borderId="6" xfId="0" applyNumberFormat="1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4" borderId="6" xfId="0" applyFont="1" applyFill="1" applyBorder="1" applyAlignment="1">
      <alignment/>
    </xf>
    <xf numFmtId="164" fontId="12" fillId="3" borderId="6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85" zoomScaleNormal="85" workbookViewId="0" topLeftCell="B1">
      <selection activeCell="H5" sqref="H5"/>
    </sheetView>
  </sheetViews>
  <sheetFormatPr defaultColWidth="9.00390625" defaultRowHeight="12.75"/>
  <cols>
    <col min="1" max="1" width="27.625" style="0" customWidth="1"/>
    <col min="2" max="2" width="16.00390625" style="0" customWidth="1"/>
    <col min="3" max="9" width="15.75390625" style="0" customWidth="1"/>
  </cols>
  <sheetData>
    <row r="1" ht="15.75">
      <c r="I1" s="78" t="s">
        <v>40</v>
      </c>
    </row>
    <row r="2" ht="15.75">
      <c r="I2" s="78" t="s">
        <v>25</v>
      </c>
    </row>
    <row r="3" ht="12.75">
      <c r="G3" s="1"/>
    </row>
    <row r="4" spans="1:4" ht="15">
      <c r="A4" s="14"/>
      <c r="B4" s="14"/>
      <c r="C4" s="2"/>
      <c r="D4" s="2"/>
    </row>
    <row r="5" spans="3:9" ht="15.75" thickBot="1">
      <c r="C5" s="3"/>
      <c r="I5" s="4" t="s">
        <v>24</v>
      </c>
    </row>
    <row r="6" spans="3:9" ht="21" customHeight="1" thickBot="1">
      <c r="C6" s="75">
        <v>2005</v>
      </c>
      <c r="D6" s="76"/>
      <c r="E6" s="76"/>
      <c r="F6" s="77"/>
      <c r="G6" s="75">
        <v>2006</v>
      </c>
      <c r="H6" s="76"/>
      <c r="I6" s="77"/>
    </row>
    <row r="7" spans="1:9" ht="51.75" customHeight="1" thickBot="1">
      <c r="A7" s="5" t="s">
        <v>14</v>
      </c>
      <c r="B7" s="65" t="s">
        <v>36</v>
      </c>
      <c r="C7" s="15" t="s">
        <v>28</v>
      </c>
      <c r="D7" s="17" t="s">
        <v>32</v>
      </c>
      <c r="E7" s="17" t="s">
        <v>31</v>
      </c>
      <c r="F7" s="15" t="s">
        <v>38</v>
      </c>
      <c r="G7" s="18" t="s">
        <v>33</v>
      </c>
      <c r="H7" s="19" t="s">
        <v>27</v>
      </c>
      <c r="I7" s="20" t="s">
        <v>39</v>
      </c>
    </row>
    <row r="8" spans="1:9" ht="21.75" customHeight="1">
      <c r="A8" s="6" t="s">
        <v>0</v>
      </c>
      <c r="B8" s="66">
        <v>13</v>
      </c>
      <c r="C8" s="62">
        <v>17</v>
      </c>
      <c r="D8" s="33">
        <f>C8*4</f>
        <v>68</v>
      </c>
      <c r="E8" s="22">
        <f>D8*0.37</f>
        <v>25.16</v>
      </c>
      <c r="F8" s="54">
        <v>94</v>
      </c>
      <c r="G8" s="23">
        <f>C8*12</f>
        <v>204</v>
      </c>
      <c r="H8" s="24">
        <f>G8*0.37</f>
        <v>75.48</v>
      </c>
      <c r="I8" s="57">
        <v>280</v>
      </c>
    </row>
    <row r="9" spans="1:9" ht="21.75" customHeight="1">
      <c r="A9" s="7" t="s">
        <v>1</v>
      </c>
      <c r="B9" s="67">
        <v>30</v>
      </c>
      <c r="C9" s="63">
        <v>34</v>
      </c>
      <c r="D9" s="34">
        <f aca="true" t="shared" si="0" ref="D9:D20">C9*4</f>
        <v>136</v>
      </c>
      <c r="E9" s="25">
        <f aca="true" t="shared" si="1" ref="E9:E20">D9*0.37</f>
        <v>50.32</v>
      </c>
      <c r="F9" s="55">
        <v>186</v>
      </c>
      <c r="G9" s="26">
        <f aca="true" t="shared" si="2" ref="G9:G20">C9*12</f>
        <v>408</v>
      </c>
      <c r="H9" s="27">
        <f aca="true" t="shared" si="3" ref="H9:H20">G9*0.37</f>
        <v>150.96</v>
      </c>
      <c r="I9" s="58">
        <v>559</v>
      </c>
    </row>
    <row r="10" spans="1:9" ht="21.75" customHeight="1">
      <c r="A10" s="7" t="s">
        <v>2</v>
      </c>
      <c r="B10" s="67">
        <v>9</v>
      </c>
      <c r="C10" s="63">
        <v>9</v>
      </c>
      <c r="D10" s="34">
        <f t="shared" si="0"/>
        <v>36</v>
      </c>
      <c r="E10" s="25">
        <f t="shared" si="1"/>
        <v>13.32</v>
      </c>
      <c r="F10" s="55">
        <v>49</v>
      </c>
      <c r="G10" s="26">
        <f t="shared" si="2"/>
        <v>108</v>
      </c>
      <c r="H10" s="27">
        <f t="shared" si="3"/>
        <v>39.96</v>
      </c>
      <c r="I10" s="58">
        <v>148</v>
      </c>
    </row>
    <row r="11" spans="1:9" ht="21.75" customHeight="1">
      <c r="A11" s="7" t="s">
        <v>3</v>
      </c>
      <c r="B11" s="67">
        <v>7.72</v>
      </c>
      <c r="C11" s="63">
        <v>12</v>
      </c>
      <c r="D11" s="34">
        <f t="shared" si="0"/>
        <v>48</v>
      </c>
      <c r="E11" s="25">
        <f t="shared" si="1"/>
        <v>17.759999999999998</v>
      </c>
      <c r="F11" s="55">
        <v>66</v>
      </c>
      <c r="G11" s="26">
        <f t="shared" si="2"/>
        <v>144</v>
      </c>
      <c r="H11" s="27">
        <f t="shared" si="3"/>
        <v>53.28</v>
      </c>
      <c r="I11" s="58">
        <v>197</v>
      </c>
    </row>
    <row r="12" spans="1:9" ht="21.75" customHeight="1">
      <c r="A12" s="7" t="s">
        <v>4</v>
      </c>
      <c r="B12" s="67">
        <v>7</v>
      </c>
      <c r="C12" s="63">
        <v>9</v>
      </c>
      <c r="D12" s="34">
        <f t="shared" si="0"/>
        <v>36</v>
      </c>
      <c r="E12" s="25">
        <f t="shared" si="1"/>
        <v>13.32</v>
      </c>
      <c r="F12" s="55">
        <v>49</v>
      </c>
      <c r="G12" s="26">
        <f t="shared" si="2"/>
        <v>108</v>
      </c>
      <c r="H12" s="27">
        <f t="shared" si="3"/>
        <v>39.96</v>
      </c>
      <c r="I12" s="58">
        <v>148</v>
      </c>
    </row>
    <row r="13" spans="1:9" ht="21.75" customHeight="1">
      <c r="A13" s="7" t="s">
        <v>5</v>
      </c>
      <c r="B13" s="67">
        <v>38.5</v>
      </c>
      <c r="C13" s="63">
        <v>42</v>
      </c>
      <c r="D13" s="34">
        <f t="shared" si="0"/>
        <v>168</v>
      </c>
      <c r="E13" s="25">
        <f t="shared" si="1"/>
        <v>62.16</v>
      </c>
      <c r="F13" s="55">
        <v>230</v>
      </c>
      <c r="G13" s="26">
        <f t="shared" si="2"/>
        <v>504</v>
      </c>
      <c r="H13" s="27">
        <f t="shared" si="3"/>
        <v>186.48</v>
      </c>
      <c r="I13" s="58">
        <v>691</v>
      </c>
    </row>
    <row r="14" spans="1:9" ht="21.75" customHeight="1">
      <c r="A14" s="7" t="s">
        <v>6</v>
      </c>
      <c r="B14" s="67">
        <v>25</v>
      </c>
      <c r="C14" s="63">
        <v>28</v>
      </c>
      <c r="D14" s="34">
        <f t="shared" si="0"/>
        <v>112</v>
      </c>
      <c r="E14" s="25">
        <f t="shared" si="1"/>
        <v>41.44</v>
      </c>
      <c r="F14" s="55">
        <v>153</v>
      </c>
      <c r="G14" s="26">
        <f t="shared" si="2"/>
        <v>336</v>
      </c>
      <c r="H14" s="27">
        <f t="shared" si="3"/>
        <v>124.32</v>
      </c>
      <c r="I14" s="58">
        <v>460</v>
      </c>
    </row>
    <row r="15" spans="1:9" ht="21.75" customHeight="1">
      <c r="A15" s="7" t="s">
        <v>7</v>
      </c>
      <c r="B15" s="67">
        <v>8</v>
      </c>
      <c r="C15" s="63">
        <v>10</v>
      </c>
      <c r="D15" s="34">
        <f t="shared" si="0"/>
        <v>40</v>
      </c>
      <c r="E15" s="25">
        <f t="shared" si="1"/>
        <v>14.8</v>
      </c>
      <c r="F15" s="55">
        <v>55</v>
      </c>
      <c r="G15" s="26">
        <f t="shared" si="2"/>
        <v>120</v>
      </c>
      <c r="H15" s="27">
        <f t="shared" si="3"/>
        <v>44.4</v>
      </c>
      <c r="I15" s="58">
        <v>164</v>
      </c>
    </row>
    <row r="16" spans="1:9" ht="21.75" customHeight="1">
      <c r="A16" s="7" t="s">
        <v>8</v>
      </c>
      <c r="B16" s="67">
        <v>13</v>
      </c>
      <c r="C16" s="63">
        <v>19</v>
      </c>
      <c r="D16" s="34">
        <f t="shared" si="0"/>
        <v>76</v>
      </c>
      <c r="E16" s="25">
        <f t="shared" si="1"/>
        <v>28.12</v>
      </c>
      <c r="F16" s="55">
        <v>104</v>
      </c>
      <c r="G16" s="26">
        <f t="shared" si="2"/>
        <v>228</v>
      </c>
      <c r="H16" s="27">
        <f t="shared" si="3"/>
        <v>84.36</v>
      </c>
      <c r="I16" s="58">
        <v>312</v>
      </c>
    </row>
    <row r="17" spans="1:9" ht="21.75" customHeight="1">
      <c r="A17" s="7" t="s">
        <v>9</v>
      </c>
      <c r="B17" s="67">
        <v>30</v>
      </c>
      <c r="C17" s="63">
        <v>33</v>
      </c>
      <c r="D17" s="34">
        <f t="shared" si="0"/>
        <v>132</v>
      </c>
      <c r="E17" s="25">
        <f t="shared" si="1"/>
        <v>48.839999999999996</v>
      </c>
      <c r="F17" s="55">
        <v>180</v>
      </c>
      <c r="G17" s="26">
        <f t="shared" si="2"/>
        <v>396</v>
      </c>
      <c r="H17" s="27">
        <f t="shared" si="3"/>
        <v>146.52</v>
      </c>
      <c r="I17" s="58">
        <v>543</v>
      </c>
    </row>
    <row r="18" spans="1:9" ht="21.75" customHeight="1">
      <c r="A18" s="7" t="s">
        <v>10</v>
      </c>
      <c r="B18" s="67">
        <v>12</v>
      </c>
      <c r="C18" s="63">
        <v>14</v>
      </c>
      <c r="D18" s="34">
        <f t="shared" si="0"/>
        <v>56</v>
      </c>
      <c r="E18" s="25">
        <f t="shared" si="1"/>
        <v>20.72</v>
      </c>
      <c r="F18" s="55">
        <v>77</v>
      </c>
      <c r="G18" s="26">
        <f t="shared" si="2"/>
        <v>168</v>
      </c>
      <c r="H18" s="27">
        <f t="shared" si="3"/>
        <v>62.16</v>
      </c>
      <c r="I18" s="58">
        <v>230</v>
      </c>
    </row>
    <row r="19" spans="1:9" ht="21.75" customHeight="1">
      <c r="A19" s="7" t="s">
        <v>11</v>
      </c>
      <c r="B19" s="67">
        <v>33</v>
      </c>
      <c r="C19" s="63">
        <v>41</v>
      </c>
      <c r="D19" s="34">
        <f t="shared" si="0"/>
        <v>164</v>
      </c>
      <c r="E19" s="25">
        <f t="shared" si="1"/>
        <v>60.68</v>
      </c>
      <c r="F19" s="55">
        <v>225</v>
      </c>
      <c r="G19" s="26">
        <f t="shared" si="2"/>
        <v>492</v>
      </c>
      <c r="H19" s="27">
        <f t="shared" si="3"/>
        <v>182.04</v>
      </c>
      <c r="I19" s="58">
        <v>674</v>
      </c>
    </row>
    <row r="20" spans="1:9" ht="21.75" customHeight="1" thickBot="1">
      <c r="A20" s="8" t="s">
        <v>12</v>
      </c>
      <c r="B20" s="68">
        <v>39</v>
      </c>
      <c r="C20" s="64">
        <v>54</v>
      </c>
      <c r="D20" s="36">
        <f t="shared" si="0"/>
        <v>216</v>
      </c>
      <c r="E20" s="31">
        <f t="shared" si="1"/>
        <v>79.92</v>
      </c>
      <c r="F20" s="56">
        <v>296</v>
      </c>
      <c r="G20" s="37">
        <f t="shared" si="2"/>
        <v>648</v>
      </c>
      <c r="H20" s="32">
        <f t="shared" si="3"/>
        <v>239.76</v>
      </c>
      <c r="I20" s="59">
        <v>888</v>
      </c>
    </row>
    <row r="21" spans="1:9" ht="21.75" customHeight="1" thickBot="1">
      <c r="A21" s="9" t="s">
        <v>30</v>
      </c>
      <c r="B21" s="69">
        <f>SUM(B8:B20)</f>
        <v>265.22</v>
      </c>
      <c r="C21" s="44">
        <f aca="true" t="shared" si="4" ref="C21:I21">SUM(C8:C20)</f>
        <v>322</v>
      </c>
      <c r="D21" s="45">
        <f t="shared" si="4"/>
        <v>1288</v>
      </c>
      <c r="E21" s="45">
        <f t="shared" si="4"/>
        <v>476.55999999999995</v>
      </c>
      <c r="F21" s="46">
        <f t="shared" si="4"/>
        <v>1764</v>
      </c>
      <c r="G21" s="47">
        <f t="shared" si="4"/>
        <v>3864</v>
      </c>
      <c r="H21" s="45">
        <f t="shared" si="4"/>
        <v>1429.6799999999998</v>
      </c>
      <c r="I21" s="46">
        <f t="shared" si="4"/>
        <v>5294</v>
      </c>
    </row>
    <row r="22" spans="3:6" ht="13.5" thickBot="1">
      <c r="C22" s="10"/>
      <c r="D22" s="10"/>
      <c r="E22" s="10"/>
      <c r="F22" s="10"/>
    </row>
    <row r="23" spans="3:9" ht="21" thickBot="1">
      <c r="C23" s="75">
        <v>2005</v>
      </c>
      <c r="D23" s="76"/>
      <c r="E23" s="76"/>
      <c r="F23" s="77"/>
      <c r="G23" s="75">
        <v>2006</v>
      </c>
      <c r="H23" s="76"/>
      <c r="I23" s="77"/>
    </row>
    <row r="24" spans="1:9" ht="59.25" customHeight="1" thickBot="1">
      <c r="A24" s="11" t="s">
        <v>13</v>
      </c>
      <c r="B24" s="15" t="s">
        <v>35</v>
      </c>
      <c r="C24" s="15" t="s">
        <v>28</v>
      </c>
      <c r="D24" s="17" t="s">
        <v>32</v>
      </c>
      <c r="E24" s="17" t="s">
        <v>31</v>
      </c>
      <c r="F24" s="15" t="s">
        <v>38</v>
      </c>
      <c r="G24" s="18" t="s">
        <v>33</v>
      </c>
      <c r="H24" s="16" t="s">
        <v>27</v>
      </c>
      <c r="I24" s="21" t="s">
        <v>39</v>
      </c>
    </row>
    <row r="25" spans="1:9" ht="21.75" customHeight="1">
      <c r="A25" s="13" t="s">
        <v>15</v>
      </c>
      <c r="B25" s="70">
        <v>6</v>
      </c>
      <c r="C25" s="51">
        <v>8</v>
      </c>
      <c r="D25" s="33">
        <f>C25*4</f>
        <v>32</v>
      </c>
      <c r="E25" s="22">
        <f>D25*0.37</f>
        <v>11.84</v>
      </c>
      <c r="F25" s="54">
        <v>44</v>
      </c>
      <c r="G25" s="23">
        <f>C25*12</f>
        <v>96</v>
      </c>
      <c r="H25" s="24">
        <f>G25*0.37</f>
        <v>35.519999999999996</v>
      </c>
      <c r="I25" s="57">
        <v>132</v>
      </c>
    </row>
    <row r="26" spans="1:9" ht="21.75" customHeight="1">
      <c r="A26" s="7" t="s">
        <v>16</v>
      </c>
      <c r="B26" s="71">
        <v>14.5</v>
      </c>
      <c r="C26" s="52">
        <v>17</v>
      </c>
      <c r="D26" s="34">
        <f aca="true" t="shared" si="5" ref="D26:D33">C26*4</f>
        <v>68</v>
      </c>
      <c r="E26" s="25">
        <f aca="true" t="shared" si="6" ref="E26:E33">D26*0.37</f>
        <v>25.16</v>
      </c>
      <c r="F26" s="55">
        <v>94</v>
      </c>
      <c r="G26" s="26">
        <f aca="true" t="shared" si="7" ref="G26:G33">C26*12</f>
        <v>204</v>
      </c>
      <c r="H26" s="27">
        <f aca="true" t="shared" si="8" ref="H26:H33">G26*0.37</f>
        <v>75.48</v>
      </c>
      <c r="I26" s="58">
        <v>279</v>
      </c>
    </row>
    <row r="27" spans="1:9" ht="21.75" customHeight="1">
      <c r="A27" s="7" t="s">
        <v>17</v>
      </c>
      <c r="B27" s="71">
        <v>8</v>
      </c>
      <c r="C27" s="52">
        <v>12</v>
      </c>
      <c r="D27" s="34">
        <f t="shared" si="5"/>
        <v>48</v>
      </c>
      <c r="E27" s="25">
        <f t="shared" si="6"/>
        <v>17.759999999999998</v>
      </c>
      <c r="F27" s="55">
        <v>65</v>
      </c>
      <c r="G27" s="26">
        <f t="shared" si="7"/>
        <v>144</v>
      </c>
      <c r="H27" s="27">
        <f t="shared" si="8"/>
        <v>53.28</v>
      </c>
      <c r="I27" s="58">
        <v>197</v>
      </c>
    </row>
    <row r="28" spans="1:9" ht="21.75" customHeight="1">
      <c r="A28" s="7" t="s">
        <v>18</v>
      </c>
      <c r="B28" s="71">
        <v>17</v>
      </c>
      <c r="C28" s="52">
        <v>22</v>
      </c>
      <c r="D28" s="34">
        <f t="shared" si="5"/>
        <v>88</v>
      </c>
      <c r="E28" s="25">
        <f t="shared" si="6"/>
        <v>32.56</v>
      </c>
      <c r="F28" s="55">
        <v>121</v>
      </c>
      <c r="G28" s="26">
        <f t="shared" si="7"/>
        <v>264</v>
      </c>
      <c r="H28" s="27">
        <f t="shared" si="8"/>
        <v>97.67999999999999</v>
      </c>
      <c r="I28" s="58">
        <v>362</v>
      </c>
    </row>
    <row r="29" spans="1:9" ht="21.75" customHeight="1">
      <c r="A29" s="7" t="s">
        <v>19</v>
      </c>
      <c r="B29" s="71">
        <v>10</v>
      </c>
      <c r="C29" s="52">
        <v>12</v>
      </c>
      <c r="D29" s="34">
        <f t="shared" si="5"/>
        <v>48</v>
      </c>
      <c r="E29" s="25">
        <f t="shared" si="6"/>
        <v>17.759999999999998</v>
      </c>
      <c r="F29" s="55">
        <v>66</v>
      </c>
      <c r="G29" s="26">
        <f t="shared" si="7"/>
        <v>144</v>
      </c>
      <c r="H29" s="27">
        <f t="shared" si="8"/>
        <v>53.28</v>
      </c>
      <c r="I29" s="58">
        <v>197</v>
      </c>
    </row>
    <row r="30" spans="1:9" ht="21.75" customHeight="1">
      <c r="A30" s="7" t="s">
        <v>20</v>
      </c>
      <c r="B30" s="71">
        <v>6</v>
      </c>
      <c r="C30" s="52">
        <v>8</v>
      </c>
      <c r="D30" s="34">
        <f t="shared" si="5"/>
        <v>32</v>
      </c>
      <c r="E30" s="25">
        <f t="shared" si="6"/>
        <v>11.84</v>
      </c>
      <c r="F30" s="55">
        <v>44</v>
      </c>
      <c r="G30" s="26">
        <f t="shared" si="7"/>
        <v>96</v>
      </c>
      <c r="H30" s="27">
        <f t="shared" si="8"/>
        <v>35.519999999999996</v>
      </c>
      <c r="I30" s="58">
        <v>132</v>
      </c>
    </row>
    <row r="31" spans="1:9" ht="21.75" customHeight="1">
      <c r="A31" s="7" t="s">
        <v>21</v>
      </c>
      <c r="B31" s="71">
        <v>17</v>
      </c>
      <c r="C31" s="52">
        <v>26</v>
      </c>
      <c r="D31" s="34">
        <f t="shared" si="5"/>
        <v>104</v>
      </c>
      <c r="E31" s="25">
        <f t="shared" si="6"/>
        <v>38.48</v>
      </c>
      <c r="F31" s="55">
        <v>142</v>
      </c>
      <c r="G31" s="26">
        <f t="shared" si="7"/>
        <v>312</v>
      </c>
      <c r="H31" s="27">
        <f t="shared" si="8"/>
        <v>115.44</v>
      </c>
      <c r="I31" s="58">
        <v>427</v>
      </c>
    </row>
    <row r="32" spans="1:9" ht="21.75" customHeight="1">
      <c r="A32" s="7" t="s">
        <v>22</v>
      </c>
      <c r="B32" s="71">
        <v>41.25</v>
      </c>
      <c r="C32" s="52">
        <v>48</v>
      </c>
      <c r="D32" s="34">
        <f t="shared" si="5"/>
        <v>192</v>
      </c>
      <c r="E32" s="25">
        <f t="shared" si="6"/>
        <v>71.03999999999999</v>
      </c>
      <c r="F32" s="55">
        <v>263</v>
      </c>
      <c r="G32" s="26">
        <f t="shared" si="7"/>
        <v>576</v>
      </c>
      <c r="H32" s="27">
        <f t="shared" si="8"/>
        <v>213.12</v>
      </c>
      <c r="I32" s="58">
        <v>789</v>
      </c>
    </row>
    <row r="33" spans="1:9" ht="21.75" customHeight="1" thickBot="1">
      <c r="A33" s="8" t="s">
        <v>23</v>
      </c>
      <c r="B33" s="72">
        <v>40.75</v>
      </c>
      <c r="C33" s="53">
        <v>53</v>
      </c>
      <c r="D33" s="35">
        <f t="shared" si="5"/>
        <v>212</v>
      </c>
      <c r="E33" s="28">
        <f t="shared" si="6"/>
        <v>78.44</v>
      </c>
      <c r="F33" s="60">
        <v>290</v>
      </c>
      <c r="G33" s="29">
        <f t="shared" si="7"/>
        <v>636</v>
      </c>
      <c r="H33" s="30">
        <f t="shared" si="8"/>
        <v>235.32</v>
      </c>
      <c r="I33" s="61">
        <v>871</v>
      </c>
    </row>
    <row r="34" spans="1:9" ht="21.75" customHeight="1" thickBot="1">
      <c r="A34" s="12" t="s">
        <v>29</v>
      </c>
      <c r="B34" s="73">
        <f>SUM(B25:B33)</f>
        <v>160.5</v>
      </c>
      <c r="C34" s="40">
        <f aca="true" t="shared" si="9" ref="C34:I34">SUM(C25:C33)</f>
        <v>206</v>
      </c>
      <c r="D34" s="41">
        <f t="shared" si="9"/>
        <v>824</v>
      </c>
      <c r="E34" s="41">
        <f t="shared" si="9"/>
        <v>304.88</v>
      </c>
      <c r="F34" s="42">
        <f t="shared" si="9"/>
        <v>1129</v>
      </c>
      <c r="G34" s="43">
        <f t="shared" si="9"/>
        <v>2472</v>
      </c>
      <c r="H34" s="41">
        <f t="shared" si="9"/>
        <v>914.6399999999999</v>
      </c>
      <c r="I34" s="42">
        <f t="shared" si="9"/>
        <v>3386</v>
      </c>
    </row>
    <row r="35" spans="1:9" ht="21.75" customHeight="1" thickBot="1">
      <c r="A35" s="12" t="s">
        <v>26</v>
      </c>
      <c r="B35" s="74">
        <f>SUM(B21,B34)</f>
        <v>425.72</v>
      </c>
      <c r="C35" s="48">
        <f aca="true" t="shared" si="10" ref="C35:I35">C21+C34</f>
        <v>528</v>
      </c>
      <c r="D35" s="49">
        <f t="shared" si="10"/>
        <v>2112</v>
      </c>
      <c r="E35" s="49">
        <f t="shared" si="10"/>
        <v>781.4399999999999</v>
      </c>
      <c r="F35" s="39">
        <f t="shared" si="10"/>
        <v>2893</v>
      </c>
      <c r="G35" s="50">
        <f t="shared" si="10"/>
        <v>6336</v>
      </c>
      <c r="H35" s="49">
        <f t="shared" si="10"/>
        <v>2344.3199999999997</v>
      </c>
      <c r="I35" s="39">
        <f t="shared" si="10"/>
        <v>8680</v>
      </c>
    </row>
    <row r="37" spans="1:8" ht="15">
      <c r="A37" s="38" t="s">
        <v>34</v>
      </c>
      <c r="B37" s="38"/>
      <c r="F37" s="10"/>
      <c r="H37" s="10"/>
    </row>
    <row r="38" spans="1:8" ht="15">
      <c r="A38" s="38" t="s">
        <v>37</v>
      </c>
      <c r="B38" s="38"/>
      <c r="F38" s="10"/>
      <c r="H38" s="10"/>
    </row>
    <row r="39" ht="12.75">
      <c r="H39" s="10"/>
    </row>
    <row r="41" spans="7:8" ht="12.75">
      <c r="G41" s="10"/>
      <c r="H41" s="10"/>
    </row>
  </sheetData>
  <mergeCells count="4">
    <mergeCell ref="C6:F6"/>
    <mergeCell ref="C23:F23"/>
    <mergeCell ref="G6:I6"/>
    <mergeCell ref="G23:I23"/>
  </mergeCells>
  <printOptions/>
  <pageMargins left="0.75" right="0.75" top="1" bottom="1" header="0.4921259845" footer="0.492125984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hondlova</dc:creator>
  <cp:keywords/>
  <dc:description/>
  <cp:lastModifiedBy>jakoubkova</cp:lastModifiedBy>
  <cp:lastPrinted>2005-08-24T08:00:41Z</cp:lastPrinted>
  <dcterms:created xsi:type="dcterms:W3CDTF">2005-08-18T11:20:05Z</dcterms:created>
  <dcterms:modified xsi:type="dcterms:W3CDTF">2005-09-22T15:12:55Z</dcterms:modified>
  <cp:category/>
  <cp:version/>
  <cp:contentType/>
  <cp:contentStatus/>
</cp:coreProperties>
</file>