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2120" windowHeight="8835" activeTab="0"/>
  </bookViews>
  <sheets>
    <sheet name="RK-27-2005-30, př. 1" sheetId="1" r:id="rId1"/>
    <sheet name="RK-27-2005-30, př. 2" sheetId="2" r:id="rId2"/>
    <sheet name="RK-27-2005-30, př. 3" sheetId="3" r:id="rId3"/>
  </sheets>
  <definedNames>
    <definedName name="_xlnm.Print_Area" localSheetId="0">'RK-27-2005-30, př. 1'!$A$1:$F$118</definedName>
  </definedNames>
  <calcPr fullCalcOnLoad="1"/>
</workbook>
</file>

<file path=xl/sharedStrings.xml><?xml version="1.0" encoding="utf-8"?>
<sst xmlns="http://schemas.openxmlformats.org/spreadsheetml/2006/main" count="340" uniqueCount="189">
  <si>
    <t>Rozpočet</t>
  </si>
  <si>
    <t>schválený</t>
  </si>
  <si>
    <t>upravený</t>
  </si>
  <si>
    <t>Zvýšení příjmů kraje celkem</t>
  </si>
  <si>
    <t>Rozpočet      po úpravě</t>
  </si>
  <si>
    <t>Kapitola</t>
  </si>
  <si>
    <t>Příspěvek na provoz - účelový znak 00055</t>
  </si>
  <si>
    <t>Rozpočet         po změně</t>
  </si>
  <si>
    <t>Doprava</t>
  </si>
  <si>
    <t>SÚS Jihlava</t>
  </si>
  <si>
    <t>SÚS Pelhřimov</t>
  </si>
  <si>
    <t>SÚS Třebíč</t>
  </si>
  <si>
    <t>Kultura</t>
  </si>
  <si>
    <t>Sociální věci</t>
  </si>
  <si>
    <t>DÚSP Černovice</t>
  </si>
  <si>
    <t>Zdravotnictví</t>
  </si>
  <si>
    <t>Nemocnice Jihlava</t>
  </si>
  <si>
    <t>Nemocnice Pelhřimov</t>
  </si>
  <si>
    <t>Nemocnice Třebíč</t>
  </si>
  <si>
    <t>ZZS kraje Vysočina</t>
  </si>
  <si>
    <t>Školství</t>
  </si>
  <si>
    <t>SOU řemesel Třebíč</t>
  </si>
  <si>
    <t>SOU opravárenské Jihlava</t>
  </si>
  <si>
    <t>Školní statek Humpolec</t>
  </si>
  <si>
    <t>Organizace</t>
  </si>
  <si>
    <t>Částka</t>
  </si>
  <si>
    <t>Účel použití</t>
  </si>
  <si>
    <t>v tis. Kč</t>
  </si>
  <si>
    <t>Doprava celkem</t>
  </si>
  <si>
    <t xml:space="preserve">SÚS Havlíčkův Brod </t>
  </si>
  <si>
    <t>SÚS Žďár nad Sáz.</t>
  </si>
  <si>
    <t>Kultura celkem</t>
  </si>
  <si>
    <t>Sociální péče celkem</t>
  </si>
  <si>
    <t>Domov důchodců Proseč Obořiště</t>
  </si>
  <si>
    <t>Zdravotnictví celkem</t>
  </si>
  <si>
    <t>Školství celkem</t>
  </si>
  <si>
    <t>Domov mládeže Pelhřimov</t>
  </si>
  <si>
    <t>počet stran: 1</t>
  </si>
  <si>
    <t>/v tis. Kč/</t>
  </si>
  <si>
    <t>počet stran: 2</t>
  </si>
  <si>
    <t>ORJ</t>
  </si>
  <si>
    <t>Zvýšení běžných výdajů kraje celkem</t>
  </si>
  <si>
    <t>Zvýšení kapitálových výdajů kraje celkem</t>
  </si>
  <si>
    <t>Investiční dotace - účelový znak 00055</t>
  </si>
  <si>
    <t>Návrh                na změnu</t>
  </si>
  <si>
    <t>PO úhrnem</t>
  </si>
  <si>
    <t>x</t>
  </si>
  <si>
    <t>3=4-2</t>
  </si>
  <si>
    <t>Domov důchodců Humpolec</t>
  </si>
  <si>
    <t>příspěvěk na provoz - pořízení krátkodobého majetku</t>
  </si>
  <si>
    <t>Domov důchodců Velké Meziříčí</t>
  </si>
  <si>
    <t>Domov důchodců Třebíč - Kubešova</t>
  </si>
  <si>
    <t>příspěvěk na provoz - úhrada závazků z obch. styku po lhůtě splatnosti</t>
  </si>
  <si>
    <t>SPŠ a SOU Pelhřimov</t>
  </si>
  <si>
    <t>SOŠ, SOU a OU Třešť</t>
  </si>
  <si>
    <t>DDM Jihlava</t>
  </si>
  <si>
    <t>SOŠ a SOU Jihlava</t>
  </si>
  <si>
    <t>Návrh na změnu</t>
  </si>
  <si>
    <t>příspěvek na provoz - nákup posypového materiálu na zimní údržbu silnic</t>
  </si>
  <si>
    <t>I. Návrh na úpravu příjmové části rozpočtu kraje</t>
  </si>
  <si>
    <t>2212 - Silnice</t>
  </si>
  <si>
    <t>2213 - Silnice</t>
  </si>
  <si>
    <t>Návrh na úpravu rozpočtu kraje Vysočina na rok 2005</t>
  </si>
  <si>
    <t>Paragraf</t>
  </si>
  <si>
    <t>z toho: SÚS Havlíčkův Brod</t>
  </si>
  <si>
    <t xml:space="preserve">             SÚS Jihlava</t>
  </si>
  <si>
    <t xml:space="preserve">             SÚS Pelhřimov</t>
  </si>
  <si>
    <t xml:space="preserve">             SÚS Třebíč</t>
  </si>
  <si>
    <t xml:space="preserve">             SÚS Žďár nad Sáz.</t>
  </si>
  <si>
    <t>pol. 3113 - příjmy z prodeje dl. movitého majetku celkem</t>
  </si>
  <si>
    <t>pol. 2310 - příjmy z prodeje krátkodobého a drobného dl. majetku celkem</t>
  </si>
  <si>
    <t>3315 - Činnost muzeí a galerií</t>
  </si>
  <si>
    <t>z toho: Muzeum Vysočiny Jihlava</t>
  </si>
  <si>
    <t>Rozpočtová položka/organizace</t>
  </si>
  <si>
    <t>z toho: ÚSP Nové Syrovice</t>
  </si>
  <si>
    <t>z toho: DÚSP Černovice</t>
  </si>
  <si>
    <t>z toho: DD Humpolec</t>
  </si>
  <si>
    <t xml:space="preserve">             DD Třebíč - Kubešova</t>
  </si>
  <si>
    <t xml:space="preserve">             DD Velké Meziříčí</t>
  </si>
  <si>
    <t>z toho: DD Havlíčkův Brod</t>
  </si>
  <si>
    <t xml:space="preserve">             DD Proseč Obořiště</t>
  </si>
  <si>
    <t xml:space="preserve">             DD Ždírec</t>
  </si>
  <si>
    <t>3522 - Ostatní nemocnice</t>
  </si>
  <si>
    <t>z toho: Nemocnice Jihlava</t>
  </si>
  <si>
    <t xml:space="preserve">             Nemocnice Pelhřimov</t>
  </si>
  <si>
    <t xml:space="preserve">             Nemocnice Třebíč</t>
  </si>
  <si>
    <t>3533 - Zdravotnická záchranná služba</t>
  </si>
  <si>
    <t>z toho: ZZS kraje Vysočina</t>
  </si>
  <si>
    <t>Návrh na úpravu rozpočtu kraje na rok 2005</t>
  </si>
  <si>
    <t>II. Návrh na úpravu výdajové části rozpočtu kraje</t>
  </si>
  <si>
    <t>(účelový znak 00055)</t>
  </si>
  <si>
    <t>Paragraf/organizace</t>
  </si>
  <si>
    <t>A. Příspěvek na provoz - rozpočtová položka 5331</t>
  </si>
  <si>
    <t xml:space="preserve">           SÚS Jihlava</t>
  </si>
  <si>
    <t xml:space="preserve">           SÚS Pelhřimov</t>
  </si>
  <si>
    <t xml:space="preserve">           SÚS Třebíč</t>
  </si>
  <si>
    <t>4311 - Sociální ústavy pro dospělé</t>
  </si>
  <si>
    <t>4313 - Soc.ústavy pro zdr.postiženou mládež</t>
  </si>
  <si>
    <t>4316 - Domovy důchodců</t>
  </si>
  <si>
    <t>B. Investiční dotace - rozpočtová položka 6351</t>
  </si>
  <si>
    <t xml:space="preserve">            DD Humpolec</t>
  </si>
  <si>
    <t xml:space="preserve">            DD Proseč - Obořiště</t>
  </si>
  <si>
    <t xml:space="preserve">            DD Ždírec</t>
  </si>
  <si>
    <t xml:space="preserve">            DD Třebíč - Kubešova</t>
  </si>
  <si>
    <t xml:space="preserve">            DD Velké Meziříčí</t>
  </si>
  <si>
    <t xml:space="preserve">            Nemocnice Pelhřimov</t>
  </si>
  <si>
    <t>z toho: SÚS Pelhřimov</t>
  </si>
  <si>
    <t xml:space="preserve">            SÚS Žďár nad Sázavou</t>
  </si>
  <si>
    <t>z toho: Nemocnice Třebíč</t>
  </si>
  <si>
    <t>4=2+3</t>
  </si>
  <si>
    <t>3523 Ostatní nemocnice</t>
  </si>
  <si>
    <t>příspěvek na provoz - nákup ochranných pracovních prostředků</t>
  </si>
  <si>
    <t>z toho: 147,6 tis.Kč na údržbu a opravu silnic II. a III. Třídy</t>
  </si>
  <si>
    <t xml:space="preserve">         33,1 tis. Kč posílení zdrojů invest.fondu - nákup výp.techniky</t>
  </si>
  <si>
    <t>příspěvek na provoz - nákup asfaltových emulzí</t>
  </si>
  <si>
    <t>posílení zdrojů investičního fondu - repasovaný sypač vozovek</t>
  </si>
  <si>
    <t>Muzeum Vysočiny Jihlava</t>
  </si>
  <si>
    <t>ÚSP Nové Syrovice</t>
  </si>
  <si>
    <t>příspěvěk na provoz - nákup materiálu</t>
  </si>
  <si>
    <t>Domov důchodců Havlíčkův Brod</t>
  </si>
  <si>
    <t>příspěvěk na provoz - nákup výpočetní techniky</t>
  </si>
  <si>
    <t>příspěvěk na provoz - rehabilitační pomůcky pro obyvatele domova důchodců</t>
  </si>
  <si>
    <t>příspěvek na provoz - údržba parku</t>
  </si>
  <si>
    <t>příspěvek na provoz - nákup nábytku</t>
  </si>
  <si>
    <t>Domov důchodců Ždírec</t>
  </si>
  <si>
    <t>posílení příspěvku na provoz - opravy a údržba majetku</t>
  </si>
  <si>
    <t>příspěvěk na provoz - nákup drobného hmotného dlouhodobého majetku</t>
  </si>
  <si>
    <t>z toho: 6,8 tis.Kč příspěvěk na provoz - vybavení autodílny</t>
  </si>
  <si>
    <t xml:space="preserve">          130,0 tis. Kč inv.dotace -nákup vyvaž.zařízení, zařízení na montáž a demontáž pneu</t>
  </si>
  <si>
    <t>Specifikace použití prostředků z prodeje majetku kraje</t>
  </si>
  <si>
    <t>Speciální školy Třebíč, 9. Května</t>
  </si>
  <si>
    <t>příspěvek na provoz - provozní opravy</t>
  </si>
  <si>
    <t>Gymnázium, VOŠ a ISŠ Ledeč nad Sázavou</t>
  </si>
  <si>
    <t>posílení zdrojů investičního fondu - tel. ústředna, strav. čipový systém</t>
  </si>
  <si>
    <t>Obchodní akademie Třebíč</t>
  </si>
  <si>
    <t>příspěvek na provoz - úhrada přepravy</t>
  </si>
  <si>
    <t>SZŠ a VZŠ Havlíčkův Brod</t>
  </si>
  <si>
    <t>příspěvek na provoz - úhrada provozních nákladů</t>
  </si>
  <si>
    <t>SPŠ Jihlava, Legionářů 3</t>
  </si>
  <si>
    <t>SPŠ tech. A SOU tech. Třebíč</t>
  </si>
  <si>
    <t>příspěvek na provoz - pořízení DDHM</t>
  </si>
  <si>
    <t>SPŠ stavební Havlíčkův Brod</t>
  </si>
  <si>
    <t>příspěvek na provoz - servis počítačů</t>
  </si>
  <si>
    <t>VOŠ a SPŠ Žďár nad Sázavou</t>
  </si>
  <si>
    <t>příspěvek na provoz - 8 586,0 Kč - nákup DDHM</t>
  </si>
  <si>
    <t>posílení zdrojů investičního fondu - 400,0 Kč - nákup DHM</t>
  </si>
  <si>
    <t>Hotelová škola a OA Velké Meziříčí</t>
  </si>
  <si>
    <t xml:space="preserve">příspěvek na provoz - malování </t>
  </si>
  <si>
    <t>VOŠ, Gy, SSŠ a OU Světlá nad Sázavou</t>
  </si>
  <si>
    <t>příspěvek na provoz - úhrada zvýšených nákladů energií</t>
  </si>
  <si>
    <t>SOU zemědělské Velké Meziříčí</t>
  </si>
  <si>
    <t>posílení zdrojů investičního fondu -nákup DHM</t>
  </si>
  <si>
    <t>SOU zemědělské Kamenice nad Lipou</t>
  </si>
  <si>
    <t>příspěvek na provoz - opravy movitého majetku</t>
  </si>
  <si>
    <t>OA a ISŠ obchodu a služeb Havl. Brod</t>
  </si>
  <si>
    <t>příspěvek na provoz - oprava vozidla</t>
  </si>
  <si>
    <t>SOU řemesel a služeb Mor. Budějovice</t>
  </si>
  <si>
    <t>SOU strojírenské a U Žďár nad Sázavou</t>
  </si>
  <si>
    <t>příspěvek na provoz - nákup učebních pomůcek</t>
  </si>
  <si>
    <t xml:space="preserve">příspěvek na provoz - nákup výukového materiálu </t>
  </si>
  <si>
    <t>posílení zdrojů investičního fondu - stavební a technické úpravy</t>
  </si>
  <si>
    <t>příspěvek na provoz - dovybavení laboratoří</t>
  </si>
  <si>
    <t>Domov mládeže Jihlava</t>
  </si>
  <si>
    <t>příspěvek na provoz - údržba, opravy movitého majetku</t>
  </si>
  <si>
    <t>Školní statek Bystřice nad Pernštejnem</t>
  </si>
  <si>
    <t>příspěvek na provoz - zlepšení podmínek pro praktickou výuku</t>
  </si>
  <si>
    <t>příspěvek na provoz - úhrada nákladů hlavní činnosti</t>
  </si>
  <si>
    <t>Dětský domov Budkov</t>
  </si>
  <si>
    <t>3121 - Gymnázia</t>
  </si>
  <si>
    <t>3122 - Střední odborné školy</t>
  </si>
  <si>
    <t>3123 - Střední odborná učiliště a učiliště</t>
  </si>
  <si>
    <t>3145 - Ubytovací zařízení středních škol a učilišť</t>
  </si>
  <si>
    <t>3147 - Školní hospodářství, školní statky</t>
  </si>
  <si>
    <t>3421 - Využití volného času dětí a mládeže</t>
  </si>
  <si>
    <t>4322 - Ústavy péče pro mládež</t>
  </si>
  <si>
    <t>4313 - Sociální ústavy pro zdravotně postiženou mládež</t>
  </si>
  <si>
    <t>Speciální školy Třebíč, 9. května</t>
  </si>
  <si>
    <t>posílení zdrojů investičního fondu - kopírka</t>
  </si>
  <si>
    <t>posílení zdrojů investičního fondu - rekonstrukce stravovacího provozu</t>
  </si>
  <si>
    <t>3311 - Divadelní činnost</t>
  </si>
  <si>
    <t>z toho: Horácké divadlo</t>
  </si>
  <si>
    <t>Horácké divadlo</t>
  </si>
  <si>
    <t>příspěvek na provoz - opravy a údržba dlouhodobého majetku</t>
  </si>
  <si>
    <t>3116 - Internátní speciální základní školy</t>
  </si>
  <si>
    <t xml:space="preserve">            Nemocnice Havlíčkův Brod</t>
  </si>
  <si>
    <t xml:space="preserve">             Nemocnice Havlíčkův Brod</t>
  </si>
  <si>
    <t>RK-27-2005-30, př. 2</t>
  </si>
  <si>
    <t>RK-27-2005-30, př. 1</t>
  </si>
  <si>
    <t>RK-27-2005-30, př.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</si>
</sst>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sz val="8"/>
      <color indexed="8"/>
      <name val="Arial CE"/>
      <family val="2"/>
    </font>
    <font>
      <b/>
      <sz val="8"/>
      <color indexed="55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2" borderId="8" xfId="0" applyFont="1" applyFill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65" fontId="8" fillId="2" borderId="15" xfId="0" applyNumberFormat="1" applyFont="1" applyFill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/>
    </xf>
    <xf numFmtId="165" fontId="10" fillId="0" borderId="4" xfId="0" applyNumberFormat="1" applyFont="1" applyBorder="1" applyAlignment="1">
      <alignment horizontal="right"/>
    </xf>
    <xf numFmtId="165" fontId="10" fillId="0" borderId="27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0" fontId="4" fillId="0" borderId="2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0" fontId="4" fillId="0" borderId="5" xfId="0" applyFont="1" applyFill="1" applyBorder="1" applyAlignment="1">
      <alignment vertical="center" wrapText="1"/>
    </xf>
    <xf numFmtId="0" fontId="4" fillId="0" borderId="19" xfId="0" applyFont="1" applyBorder="1" applyAlignment="1">
      <alignment/>
    </xf>
    <xf numFmtId="0" fontId="4" fillId="0" borderId="20" xfId="0" applyFont="1" applyFill="1" applyBorder="1" applyAlignment="1">
      <alignment/>
    </xf>
    <xf numFmtId="165" fontId="10" fillId="0" borderId="30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/>
    </xf>
    <xf numFmtId="165" fontId="10" fillId="0" borderId="27" xfId="0" applyNumberFormat="1" applyFont="1" applyBorder="1" applyAlignment="1">
      <alignment/>
    </xf>
    <xf numFmtId="165" fontId="4" fillId="0" borderId="27" xfId="0" applyNumberFormat="1" applyFont="1" applyBorder="1" applyAlignment="1">
      <alignment horizontal="right"/>
    </xf>
    <xf numFmtId="165" fontId="4" fillId="0" borderId="31" xfId="0" applyNumberFormat="1" applyFont="1" applyBorder="1" applyAlignment="1">
      <alignment/>
    </xf>
    <xf numFmtId="165" fontId="10" fillId="0" borderId="3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/>
    </xf>
    <xf numFmtId="165" fontId="10" fillId="0" borderId="4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65" fontId="11" fillId="0" borderId="3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1" fillId="2" borderId="18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165" fontId="1" fillId="0" borderId="37" xfId="0" applyNumberFormat="1" applyFont="1" applyBorder="1" applyAlignment="1">
      <alignment horizontal="right" vertical="center" wrapText="1"/>
    </xf>
    <xf numFmtId="165" fontId="1" fillId="0" borderId="38" xfId="0" applyNumberFormat="1" applyFont="1" applyBorder="1" applyAlignment="1">
      <alignment horizontal="right" vertical="center" wrapText="1"/>
    </xf>
    <xf numFmtId="165" fontId="7" fillId="2" borderId="38" xfId="0" applyNumberFormat="1" applyFont="1" applyFill="1" applyBorder="1" applyAlignment="1">
      <alignment horizontal="right" vertical="center" wrapText="1"/>
    </xf>
    <xf numFmtId="165" fontId="0" fillId="0" borderId="35" xfId="0" applyNumberFormat="1" applyFont="1" applyBorder="1" applyAlignment="1">
      <alignment horizontal="right" vertical="center" wrapText="1"/>
    </xf>
    <xf numFmtId="165" fontId="7" fillId="0" borderId="24" xfId="0" applyNumberFormat="1" applyFont="1" applyBorder="1" applyAlignment="1">
      <alignment horizontal="right" vertical="center" wrapText="1"/>
    </xf>
    <xf numFmtId="165" fontId="7" fillId="0" borderId="35" xfId="0" applyNumberFormat="1" applyFont="1" applyBorder="1" applyAlignment="1">
      <alignment horizontal="right" vertical="center" wrapText="1"/>
    </xf>
    <xf numFmtId="165" fontId="0" fillId="0" borderId="38" xfId="0" applyNumberFormat="1" applyFont="1" applyBorder="1" applyAlignment="1">
      <alignment horizontal="right" vertical="center" wrapText="1"/>
    </xf>
    <xf numFmtId="165" fontId="11" fillId="0" borderId="39" xfId="0" applyNumberFormat="1" applyFont="1" applyBorder="1" applyAlignment="1">
      <alignment horizontal="right" vertical="center" wrapText="1"/>
    </xf>
    <xf numFmtId="165" fontId="7" fillId="0" borderId="39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65" fontId="7" fillId="2" borderId="3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4" fillId="0" borderId="29" xfId="0" applyFont="1" applyBorder="1" applyAlignment="1">
      <alignment horizontal="left"/>
    </xf>
    <xf numFmtId="165" fontId="11" fillId="0" borderId="24" xfId="0" applyNumberFormat="1" applyFont="1" applyBorder="1" applyAlignment="1">
      <alignment horizontal="right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165" fontId="1" fillId="0" borderId="39" xfId="0" applyNumberFormat="1" applyFont="1" applyBorder="1" applyAlignment="1">
      <alignment horizontal="right" vertical="center" wrapText="1"/>
    </xf>
    <xf numFmtId="0" fontId="5" fillId="2" borderId="31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165" fontId="4" fillId="0" borderId="31" xfId="0" applyNumberFormat="1" applyFont="1" applyBorder="1" applyAlignment="1">
      <alignment horizontal="right"/>
    </xf>
    <xf numFmtId="0" fontId="4" fillId="0" borderId="4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5" fillId="2" borderId="24" xfId="0" applyFont="1" applyFill="1" applyBorder="1" applyAlignment="1">
      <alignment horizontal="left" vertical="top"/>
    </xf>
    <xf numFmtId="0" fontId="5" fillId="2" borderId="24" xfId="0" applyFont="1" applyFill="1" applyBorder="1" applyAlignment="1">
      <alignment horizontal="center" vertical="top"/>
    </xf>
    <xf numFmtId="0" fontId="5" fillId="2" borderId="42" xfId="0" applyFont="1" applyFill="1" applyBorder="1" applyAlignment="1">
      <alignment horizontal="left" vertical="top"/>
    </xf>
    <xf numFmtId="0" fontId="5" fillId="2" borderId="42" xfId="0" applyFont="1" applyFill="1" applyBorder="1" applyAlignment="1">
      <alignment horizontal="center" vertical="top"/>
    </xf>
    <xf numFmtId="165" fontId="10" fillId="2" borderId="40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center" vertical="top"/>
    </xf>
    <xf numFmtId="165" fontId="10" fillId="2" borderId="30" xfId="0" applyNumberFormat="1" applyFont="1" applyFill="1" applyBorder="1" applyAlignment="1">
      <alignment horizontal="right"/>
    </xf>
    <xf numFmtId="165" fontId="10" fillId="0" borderId="30" xfId="0" applyNumberFormat="1" applyFont="1" applyFill="1" applyBorder="1" applyAlignment="1">
      <alignment horizontal="right"/>
    </xf>
    <xf numFmtId="165" fontId="10" fillId="0" borderId="43" xfId="0" applyNumberFormat="1" applyFont="1" applyFill="1" applyBorder="1" applyAlignment="1">
      <alignment horizontal="right"/>
    </xf>
    <xf numFmtId="165" fontId="4" fillId="0" borderId="44" xfId="0" applyNumberFormat="1" applyFont="1" applyBorder="1" applyAlignment="1">
      <alignment horizontal="center"/>
    </xf>
    <xf numFmtId="165" fontId="4" fillId="0" borderId="41" xfId="0" applyNumberFormat="1" applyFont="1" applyBorder="1" applyAlignment="1">
      <alignment/>
    </xf>
    <xf numFmtId="165" fontId="10" fillId="2" borderId="32" xfId="0" applyNumberFormat="1" applyFont="1" applyFill="1" applyBorder="1" applyAlignment="1">
      <alignment/>
    </xf>
    <xf numFmtId="165" fontId="10" fillId="2" borderId="43" xfId="0" applyNumberFormat="1" applyFont="1" applyFill="1" applyBorder="1" applyAlignment="1">
      <alignment horizontal="right"/>
    </xf>
    <xf numFmtId="165" fontId="10" fillId="0" borderId="43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/>
    </xf>
    <xf numFmtId="165" fontId="4" fillId="0" borderId="34" xfId="0" applyNumberFormat="1" applyFont="1" applyBorder="1" applyAlignment="1">
      <alignment horizontal="center"/>
    </xf>
    <xf numFmtId="165" fontId="10" fillId="2" borderId="10" xfId="0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10" fillId="0" borderId="29" xfId="0" applyNumberFormat="1" applyFont="1" applyBorder="1" applyAlignment="1">
      <alignment horizontal="right"/>
    </xf>
    <xf numFmtId="165" fontId="10" fillId="0" borderId="45" xfId="0" applyNumberFormat="1" applyFont="1" applyBorder="1" applyAlignment="1">
      <alignment horizontal="right"/>
    </xf>
    <xf numFmtId="165" fontId="10" fillId="2" borderId="34" xfId="0" applyNumberFormat="1" applyFont="1" applyFill="1" applyBorder="1" applyAlignment="1">
      <alignment horizontal="right"/>
    </xf>
    <xf numFmtId="165" fontId="10" fillId="2" borderId="46" xfId="0" applyNumberFormat="1" applyFont="1" applyFill="1" applyBorder="1" applyAlignment="1">
      <alignment horizontal="right"/>
    </xf>
    <xf numFmtId="165" fontId="10" fillId="2" borderId="22" xfId="0" applyNumberFormat="1" applyFont="1" applyFill="1" applyBorder="1" applyAlignment="1">
      <alignment horizontal="right"/>
    </xf>
    <xf numFmtId="165" fontId="10" fillId="2" borderId="47" xfId="0" applyNumberFormat="1" applyFont="1" applyFill="1" applyBorder="1" applyAlignment="1">
      <alignment horizontal="right"/>
    </xf>
    <xf numFmtId="165" fontId="10" fillId="0" borderId="29" xfId="0" applyNumberFormat="1" applyFont="1" applyFill="1" applyBorder="1" applyAlignment="1">
      <alignment horizontal="right"/>
    </xf>
    <xf numFmtId="165" fontId="10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4" xfId="0" applyBorder="1" applyAlignment="1">
      <alignment horizontal="center" vertical="top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0" fontId="4" fillId="0" borderId="31" xfId="0" applyFont="1" applyBorder="1" applyAlignment="1">
      <alignment/>
    </xf>
    <xf numFmtId="0" fontId="13" fillId="2" borderId="26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vertical="top" wrapText="1"/>
    </xf>
    <xf numFmtId="165" fontId="10" fillId="2" borderId="10" xfId="0" applyNumberFormat="1" applyFont="1" applyFill="1" applyBorder="1" applyAlignment="1">
      <alignment/>
    </xf>
    <xf numFmtId="165" fontId="10" fillId="2" borderId="40" xfId="0" applyNumberFormat="1" applyFont="1" applyFill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0" xfId="0" applyBorder="1" applyAlignment="1">
      <alignment/>
    </xf>
    <xf numFmtId="165" fontId="10" fillId="0" borderId="0" xfId="0" applyNumberFormat="1" applyFont="1" applyBorder="1" applyAlignment="1">
      <alignment horizontal="right"/>
    </xf>
    <xf numFmtId="0" fontId="4" fillId="0" borderId="50" xfId="0" applyFont="1" applyBorder="1" applyAlignment="1">
      <alignment/>
    </xf>
    <xf numFmtId="0" fontId="5" fillId="0" borderId="50" xfId="0" applyFont="1" applyBorder="1" applyAlignment="1">
      <alignment horizontal="center"/>
    </xf>
    <xf numFmtId="0" fontId="4" fillId="0" borderId="35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Font="1" applyAlignment="1">
      <alignment/>
    </xf>
    <xf numFmtId="0" fontId="1" fillId="0" borderId="51" xfId="0" applyFont="1" applyBorder="1" applyAlignment="1">
      <alignment horizontal="right"/>
    </xf>
    <xf numFmtId="0" fontId="1" fillId="2" borderId="39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165" fontId="0" fillId="0" borderId="37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165" fontId="7" fillId="2" borderId="27" xfId="0" applyNumberFormat="1" applyFont="1" applyFill="1" applyBorder="1" applyAlignment="1">
      <alignment/>
    </xf>
    <xf numFmtId="165" fontId="7" fillId="2" borderId="35" xfId="0" applyNumberFormat="1" applyFont="1" applyFill="1" applyBorder="1" applyAlignment="1">
      <alignment/>
    </xf>
    <xf numFmtId="165" fontId="7" fillId="0" borderId="27" xfId="0" applyNumberFormat="1" applyFont="1" applyBorder="1" applyAlignment="1">
      <alignment/>
    </xf>
    <xf numFmtId="165" fontId="7" fillId="0" borderId="35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0" borderId="35" xfId="0" applyNumberFormat="1" applyFont="1" applyBorder="1" applyAlignment="1">
      <alignment/>
    </xf>
    <xf numFmtId="165" fontId="7" fillId="2" borderId="30" xfId="0" applyNumberFormat="1" applyFont="1" applyFill="1" applyBorder="1" applyAlignment="1">
      <alignment horizontal="right"/>
    </xf>
    <xf numFmtId="165" fontId="7" fillId="2" borderId="38" xfId="0" applyNumberFormat="1" applyFont="1" applyFill="1" applyBorder="1" applyAlignment="1">
      <alignment horizontal="right"/>
    </xf>
    <xf numFmtId="165" fontId="7" fillId="0" borderId="30" xfId="0" applyNumberFormat="1" applyFont="1" applyBorder="1" applyAlignment="1">
      <alignment horizontal="right"/>
    </xf>
    <xf numFmtId="165" fontId="7" fillId="0" borderId="38" xfId="0" applyNumberFormat="1" applyFont="1" applyBorder="1" applyAlignment="1">
      <alignment horizontal="right"/>
    </xf>
    <xf numFmtId="165" fontId="0" fillId="0" borderId="27" xfId="0" applyNumberFormat="1" applyFont="1" applyBorder="1" applyAlignment="1">
      <alignment horizontal="right"/>
    </xf>
    <xf numFmtId="165" fontId="0" fillId="0" borderId="52" xfId="0" applyNumberFormat="1" applyFont="1" applyBorder="1" applyAlignment="1">
      <alignment horizontal="center"/>
    </xf>
    <xf numFmtId="165" fontId="0" fillId="0" borderId="27" xfId="0" applyNumberFormat="1" applyFont="1" applyBorder="1" applyAlignment="1">
      <alignment horizontal="center"/>
    </xf>
    <xf numFmtId="165" fontId="0" fillId="0" borderId="35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165" fontId="7" fillId="0" borderId="27" xfId="0" applyNumberFormat="1" applyFont="1" applyBorder="1" applyAlignment="1">
      <alignment horizontal="right"/>
    </xf>
    <xf numFmtId="165" fontId="7" fillId="0" borderId="35" xfId="0" applyNumberFormat="1" applyFont="1" applyBorder="1" applyAlignment="1">
      <alignment horizontal="right"/>
    </xf>
    <xf numFmtId="165" fontId="0" fillId="0" borderId="35" xfId="0" applyNumberFormat="1" applyFont="1" applyBorder="1" applyAlignment="1">
      <alignment horizontal="right"/>
    </xf>
    <xf numFmtId="0" fontId="0" fillId="0" borderId="35" xfId="0" applyFont="1" applyBorder="1" applyAlignment="1">
      <alignment/>
    </xf>
    <xf numFmtId="165" fontId="0" fillId="0" borderId="31" xfId="0" applyNumberFormat="1" applyFont="1" applyBorder="1" applyAlignment="1">
      <alignment horizontal="right"/>
    </xf>
    <xf numFmtId="165" fontId="0" fillId="0" borderId="39" xfId="0" applyNumberFormat="1" applyFont="1" applyBorder="1" applyAlignment="1">
      <alignment/>
    </xf>
    <xf numFmtId="165" fontId="7" fillId="0" borderId="35" xfId="0" applyNumberFormat="1" applyFont="1" applyFill="1" applyBorder="1" applyAlignment="1">
      <alignment/>
    </xf>
    <xf numFmtId="0" fontId="1" fillId="3" borderId="24" xfId="0" applyFont="1" applyFill="1" applyBorder="1" applyAlignment="1">
      <alignment horizontal="left"/>
    </xf>
    <xf numFmtId="165" fontId="7" fillId="3" borderId="27" xfId="0" applyNumberFormat="1" applyFont="1" applyFill="1" applyBorder="1" applyAlignment="1">
      <alignment/>
    </xf>
    <xf numFmtId="165" fontId="7" fillId="3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165" fontId="0" fillId="0" borderId="41" xfId="0" applyNumberFormat="1" applyFont="1" applyBorder="1" applyAlignment="1">
      <alignment/>
    </xf>
    <xf numFmtId="165" fontId="11" fillId="0" borderId="1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left" vertical="center" wrapText="1"/>
    </xf>
    <xf numFmtId="165" fontId="1" fillId="0" borderId="53" xfId="0" applyNumberFormat="1" applyFont="1" applyBorder="1" applyAlignment="1">
      <alignment horizontal="right" vertical="center" wrapText="1"/>
    </xf>
    <xf numFmtId="165" fontId="0" fillId="0" borderId="53" xfId="0" applyNumberFormat="1" applyFont="1" applyBorder="1" applyAlignment="1">
      <alignment horizontal="right" vertical="center" wrapText="1"/>
    </xf>
    <xf numFmtId="165" fontId="1" fillId="0" borderId="54" xfId="0" applyNumberFormat="1" applyFont="1" applyBorder="1" applyAlignment="1">
      <alignment horizontal="right" vertical="center" wrapText="1"/>
    </xf>
    <xf numFmtId="165" fontId="0" fillId="0" borderId="54" xfId="0" applyNumberFormat="1" applyFont="1" applyBorder="1" applyAlignment="1">
      <alignment horizontal="right" vertical="center" wrapText="1"/>
    </xf>
    <xf numFmtId="165" fontId="0" fillId="0" borderId="50" xfId="0" applyNumberFormat="1" applyFont="1" applyBorder="1" applyAlignment="1">
      <alignment horizontal="right" vertical="center" wrapText="1"/>
    </xf>
    <xf numFmtId="165" fontId="1" fillId="0" borderId="49" xfId="0" applyNumberFormat="1" applyFont="1" applyBorder="1" applyAlignment="1">
      <alignment horizontal="right" vertical="center" wrapText="1"/>
    </xf>
    <xf numFmtId="165" fontId="7" fillId="2" borderId="52" xfId="0" applyNumberFormat="1" applyFont="1" applyFill="1" applyBorder="1" applyAlignment="1">
      <alignment/>
    </xf>
    <xf numFmtId="165" fontId="7" fillId="0" borderId="52" xfId="0" applyNumberFormat="1" applyFont="1" applyBorder="1" applyAlignment="1">
      <alignment/>
    </xf>
    <xf numFmtId="165" fontId="0" fillId="0" borderId="52" xfId="0" applyNumberFormat="1" applyFont="1" applyBorder="1" applyAlignment="1">
      <alignment/>
    </xf>
    <xf numFmtId="165" fontId="7" fillId="2" borderId="53" xfId="0" applyNumberFormat="1" applyFont="1" applyFill="1" applyBorder="1" applyAlignment="1">
      <alignment horizontal="right"/>
    </xf>
    <xf numFmtId="165" fontId="7" fillId="0" borderId="53" xfId="0" applyNumberFormat="1" applyFont="1" applyBorder="1" applyAlignment="1">
      <alignment horizontal="right"/>
    </xf>
    <xf numFmtId="165" fontId="0" fillId="0" borderId="52" xfId="0" applyNumberFormat="1" applyFont="1" applyBorder="1" applyAlignment="1">
      <alignment horizontal="right"/>
    </xf>
    <xf numFmtId="165" fontId="7" fillId="0" borderId="52" xfId="0" applyNumberFormat="1" applyFont="1" applyBorder="1" applyAlignment="1">
      <alignment horizontal="right"/>
    </xf>
    <xf numFmtId="165" fontId="0" fillId="0" borderId="55" xfId="0" applyNumberFormat="1" applyFont="1" applyBorder="1" applyAlignment="1">
      <alignment horizontal="right"/>
    </xf>
    <xf numFmtId="165" fontId="7" fillId="3" borderId="52" xfId="0" applyNumberFormat="1" applyFont="1" applyFill="1" applyBorder="1" applyAlignment="1">
      <alignment/>
    </xf>
    <xf numFmtId="165" fontId="0" fillId="0" borderId="56" xfId="0" applyNumberFormat="1" applyFont="1" applyBorder="1" applyAlignment="1">
      <alignment/>
    </xf>
    <xf numFmtId="0" fontId="1" fillId="2" borderId="24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165" fontId="7" fillId="2" borderId="9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Border="1" applyAlignment="1">
      <alignment/>
    </xf>
    <xf numFmtId="165" fontId="7" fillId="3" borderId="0" xfId="0" applyNumberFormat="1" applyFont="1" applyFill="1" applyBorder="1" applyAlignment="1">
      <alignment/>
    </xf>
    <xf numFmtId="165" fontId="7" fillId="3" borderId="0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vertical="top" wrapText="1"/>
    </xf>
    <xf numFmtId="4" fontId="4" fillId="0" borderId="24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165" fontId="7" fillId="2" borderId="54" xfId="0" applyNumberFormat="1" applyFont="1" applyFill="1" applyBorder="1" applyAlignment="1">
      <alignment horizontal="right" vertical="center" wrapText="1"/>
    </xf>
    <xf numFmtId="165" fontId="7" fillId="2" borderId="4" xfId="0" applyNumberFormat="1" applyFont="1" applyFill="1" applyBorder="1" applyAlignment="1">
      <alignment horizontal="right" vertical="center" wrapText="1"/>
    </xf>
    <xf numFmtId="165" fontId="7" fillId="0" borderId="53" xfId="0" applyNumberFormat="1" applyFont="1" applyBorder="1" applyAlignment="1">
      <alignment horizontal="right" vertical="center" wrapText="1"/>
    </xf>
    <xf numFmtId="165" fontId="7" fillId="0" borderId="37" xfId="0" applyNumberFormat="1" applyFont="1" applyBorder="1" applyAlignment="1">
      <alignment horizontal="right" vertical="center" wrapText="1"/>
    </xf>
    <xf numFmtId="165" fontId="7" fillId="0" borderId="38" xfId="0" applyNumberFormat="1" applyFont="1" applyBorder="1" applyAlignment="1">
      <alignment horizontal="right" vertical="center" wrapText="1"/>
    </xf>
    <xf numFmtId="165" fontId="11" fillId="0" borderId="53" xfId="0" applyNumberFormat="1" applyFont="1" applyBorder="1" applyAlignment="1">
      <alignment horizontal="right" vertical="center" wrapText="1"/>
    </xf>
    <xf numFmtId="165" fontId="11" fillId="0" borderId="37" xfId="0" applyNumberFormat="1" applyFont="1" applyBorder="1" applyAlignment="1">
      <alignment horizontal="right" vertical="center" wrapText="1"/>
    </xf>
    <xf numFmtId="165" fontId="7" fillId="2" borderId="27" xfId="0" applyNumberFormat="1" applyFont="1" applyFill="1" applyBorder="1" applyAlignment="1">
      <alignment horizontal="right" vertical="center" wrapText="1"/>
    </xf>
    <xf numFmtId="0" fontId="4" fillId="0" borderId="51" xfId="0" applyFont="1" applyBorder="1" applyAlignment="1">
      <alignment horizontal="right"/>
    </xf>
    <xf numFmtId="0" fontId="1" fillId="2" borderId="35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165" fontId="4" fillId="0" borderId="43" xfId="0" applyNumberFormat="1" applyFont="1" applyBorder="1" applyAlignment="1">
      <alignment horizontal="right"/>
    </xf>
    <xf numFmtId="165" fontId="4" fillId="0" borderId="30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5" fontId="10" fillId="2" borderId="9" xfId="0" applyNumberFormat="1" applyFont="1" applyFill="1" applyBorder="1" applyAlignment="1">
      <alignment/>
    </xf>
    <xf numFmtId="165" fontId="4" fillId="0" borderId="6" xfId="0" applyNumberFormat="1" applyFont="1" applyBorder="1" applyAlignment="1">
      <alignment horizontal="right"/>
    </xf>
    <xf numFmtId="165" fontId="10" fillId="2" borderId="9" xfId="0" applyNumberFormat="1" applyFont="1" applyFill="1" applyBorder="1" applyAlignment="1">
      <alignment horizontal="right"/>
    </xf>
    <xf numFmtId="165" fontId="10" fillId="0" borderId="35" xfId="0" applyNumberFormat="1" applyFont="1" applyBorder="1" applyAlignment="1">
      <alignment horizontal="right"/>
    </xf>
    <xf numFmtId="165" fontId="10" fillId="0" borderId="57" xfId="0" applyNumberFormat="1" applyFont="1" applyBorder="1" applyAlignment="1">
      <alignment horizontal="right"/>
    </xf>
    <xf numFmtId="165" fontId="12" fillId="0" borderId="35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165" fontId="9" fillId="0" borderId="39" xfId="0" applyNumberFormat="1" applyFont="1" applyBorder="1" applyAlignment="1">
      <alignment horizontal="center"/>
    </xf>
    <xf numFmtId="165" fontId="4" fillId="0" borderId="28" xfId="0" applyNumberFormat="1" applyFont="1" applyBorder="1" applyAlignment="1">
      <alignment horizontal="center"/>
    </xf>
    <xf numFmtId="165" fontId="10" fillId="0" borderId="38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165" fontId="10" fillId="0" borderId="19" xfId="0" applyNumberFormat="1" applyFont="1" applyBorder="1" applyAlignment="1">
      <alignment/>
    </xf>
    <xf numFmtId="165" fontId="10" fillId="0" borderId="19" xfId="0" applyNumberFormat="1" applyFont="1" applyBorder="1" applyAlignment="1">
      <alignment horizontal="right"/>
    </xf>
    <xf numFmtId="165" fontId="4" fillId="0" borderId="39" xfId="0" applyNumberFormat="1" applyFont="1" applyBorder="1" applyAlignment="1">
      <alignment/>
    </xf>
    <xf numFmtId="165" fontId="4" fillId="0" borderId="28" xfId="0" applyNumberFormat="1" applyFont="1" applyBorder="1" applyAlignment="1">
      <alignment/>
    </xf>
    <xf numFmtId="165" fontId="10" fillId="2" borderId="23" xfId="0" applyNumberFormat="1" applyFont="1" applyFill="1" applyBorder="1" applyAlignment="1">
      <alignment/>
    </xf>
    <xf numFmtId="165" fontId="10" fillId="0" borderId="35" xfId="0" applyNumberFormat="1" applyFont="1" applyBorder="1" applyAlignment="1">
      <alignment/>
    </xf>
    <xf numFmtId="165" fontId="4" fillId="0" borderId="35" xfId="0" applyNumberFormat="1" applyFont="1" applyFill="1" applyBorder="1" applyAlignment="1">
      <alignment/>
    </xf>
    <xf numFmtId="165" fontId="10" fillId="0" borderId="35" xfId="0" applyNumberFormat="1" applyFont="1" applyFill="1" applyBorder="1" applyAlignment="1">
      <alignment/>
    </xf>
    <xf numFmtId="165" fontId="10" fillId="2" borderId="29" xfId="0" applyNumberFormat="1" applyFont="1" applyFill="1" applyBorder="1" applyAlignment="1">
      <alignment/>
    </xf>
    <xf numFmtId="165" fontId="10" fillId="2" borderId="22" xfId="0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165" fontId="10" fillId="2" borderId="24" xfId="0" applyNumberFormat="1" applyFont="1" applyFill="1" applyBorder="1" applyAlignment="1">
      <alignment/>
    </xf>
    <xf numFmtId="165" fontId="10" fillId="2" borderId="24" xfId="0" applyNumberFormat="1" applyFont="1" applyFill="1" applyBorder="1" applyAlignment="1">
      <alignment horizontal="right"/>
    </xf>
    <xf numFmtId="165" fontId="10" fillId="2" borderId="33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0" fontId="1" fillId="2" borderId="39" xfId="0" applyFont="1" applyFill="1" applyBorder="1" applyAlignment="1">
      <alignment horizontal="left"/>
    </xf>
    <xf numFmtId="165" fontId="0" fillId="0" borderId="58" xfId="0" applyNumberFormat="1" applyFont="1" applyBorder="1" applyAlignment="1">
      <alignment horizontal="right" vertical="center" wrapText="1"/>
    </xf>
    <xf numFmtId="165" fontId="0" fillId="0" borderId="59" xfId="0" applyNumberFormat="1" applyFont="1" applyBorder="1" applyAlignment="1">
      <alignment horizontal="right" vertical="center" wrapText="1"/>
    </xf>
    <xf numFmtId="165" fontId="0" fillId="0" borderId="24" xfId="0" applyNumberFormat="1" applyFont="1" applyBorder="1" applyAlignment="1">
      <alignment horizontal="right" vertical="center" wrapText="1"/>
    </xf>
    <xf numFmtId="0" fontId="1" fillId="2" borderId="42" xfId="0" applyFont="1" applyFill="1" applyBorder="1" applyAlignment="1">
      <alignment horizontal="left" vertical="center" wrapText="1"/>
    </xf>
    <xf numFmtId="165" fontId="7" fillId="2" borderId="60" xfId="0" applyNumberFormat="1" applyFont="1" applyFill="1" applyBorder="1" applyAlignment="1">
      <alignment horizontal="right" vertical="center" wrapText="1"/>
    </xf>
    <xf numFmtId="165" fontId="7" fillId="2" borderId="61" xfId="0" applyNumberFormat="1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center"/>
    </xf>
    <xf numFmtId="0" fontId="0" fillId="0" borderId="0" xfId="0" applyFill="1" applyAlignment="1">
      <alignment/>
    </xf>
    <xf numFmtId="165" fontId="10" fillId="0" borderId="29" xfId="0" applyNumberFormat="1" applyFont="1" applyFill="1" applyBorder="1" applyAlignment="1">
      <alignment/>
    </xf>
    <xf numFmtId="165" fontId="10" fillId="0" borderId="38" xfId="0" applyNumberFormat="1" applyFont="1" applyFill="1" applyBorder="1" applyAlignment="1">
      <alignment/>
    </xf>
    <xf numFmtId="165" fontId="4" fillId="0" borderId="29" xfId="0" applyNumberFormat="1" applyFont="1" applyFill="1" applyBorder="1" applyAlignment="1">
      <alignment horizontal="right"/>
    </xf>
    <xf numFmtId="165" fontId="4" fillId="0" borderId="30" xfId="0" applyNumberFormat="1" applyFont="1" applyFill="1" applyBorder="1" applyAlignment="1">
      <alignment horizontal="right"/>
    </xf>
    <xf numFmtId="165" fontId="4" fillId="0" borderId="29" xfId="0" applyNumberFormat="1" applyFont="1" applyFill="1" applyBorder="1" applyAlignment="1">
      <alignment/>
    </xf>
    <xf numFmtId="165" fontId="4" fillId="0" borderId="38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165" fontId="10" fillId="0" borderId="35" xfId="0" applyNumberFormat="1" applyFont="1" applyFill="1" applyBorder="1" applyAlignment="1">
      <alignment horizontal="right"/>
    </xf>
    <xf numFmtId="165" fontId="4" fillId="0" borderId="45" xfId="0" applyNumberFormat="1" applyFont="1" applyFill="1" applyBorder="1" applyAlignment="1">
      <alignment/>
    </xf>
    <xf numFmtId="165" fontId="4" fillId="0" borderId="62" xfId="0" applyNumberFormat="1" applyFont="1" applyFill="1" applyBorder="1" applyAlignment="1">
      <alignment/>
    </xf>
    <xf numFmtId="165" fontId="4" fillId="0" borderId="8" xfId="0" applyNumberFormat="1" applyFont="1" applyFill="1" applyBorder="1" applyAlignment="1">
      <alignment/>
    </xf>
    <xf numFmtId="165" fontId="4" fillId="0" borderId="63" xfId="0" applyNumberFormat="1" applyFont="1" applyFill="1" applyBorder="1" applyAlignment="1">
      <alignment/>
    </xf>
    <xf numFmtId="165" fontId="4" fillId="0" borderId="45" xfId="0" applyNumberFormat="1" applyFont="1" applyFill="1" applyBorder="1" applyAlignment="1">
      <alignment vertical="center"/>
    </xf>
    <xf numFmtId="165" fontId="4" fillId="0" borderId="45" xfId="0" applyNumberFormat="1" applyFont="1" applyBorder="1" applyAlignment="1">
      <alignment/>
    </xf>
    <xf numFmtId="165" fontId="4" fillId="0" borderId="27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165" fontId="14" fillId="0" borderId="15" xfId="0" applyNumberFormat="1" applyFont="1" applyFill="1" applyBorder="1" applyAlignment="1">
      <alignment/>
    </xf>
    <xf numFmtId="165" fontId="8" fillId="0" borderId="12" xfId="0" applyNumberFormat="1" applyFont="1" applyFill="1" applyBorder="1" applyAlignment="1">
      <alignment/>
    </xf>
    <xf numFmtId="165" fontId="8" fillId="0" borderId="47" xfId="0" applyNumberFormat="1" applyFont="1" applyFill="1" applyBorder="1" applyAlignment="1">
      <alignment/>
    </xf>
    <xf numFmtId="165" fontId="8" fillId="0" borderId="47" xfId="0" applyNumberFormat="1" applyFont="1" applyFill="1" applyBorder="1" applyAlignment="1">
      <alignment/>
    </xf>
    <xf numFmtId="0" fontId="5" fillId="2" borderId="49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0" fillId="0" borderId="0" xfId="0" applyNumberFormat="1" applyAlignment="1">
      <alignment/>
    </xf>
    <xf numFmtId="165" fontId="4" fillId="0" borderId="1" xfId="0" applyNumberFormat="1" applyFont="1" applyBorder="1" applyAlignment="1">
      <alignment/>
    </xf>
    <xf numFmtId="165" fontId="4" fillId="0" borderId="36" xfId="0" applyNumberFormat="1" applyFont="1" applyBorder="1" applyAlignment="1">
      <alignment/>
    </xf>
    <xf numFmtId="165" fontId="10" fillId="0" borderId="38" xfId="0" applyNumberFormat="1" applyFont="1" applyBorder="1" applyAlignment="1">
      <alignment/>
    </xf>
    <xf numFmtId="165" fontId="10" fillId="0" borderId="57" xfId="0" applyNumberFormat="1" applyFont="1" applyBorder="1" applyAlignment="1">
      <alignment/>
    </xf>
    <xf numFmtId="165" fontId="9" fillId="0" borderId="35" xfId="0" applyNumberFormat="1" applyFont="1" applyBorder="1" applyAlignment="1">
      <alignment/>
    </xf>
    <xf numFmtId="165" fontId="9" fillId="0" borderId="19" xfId="0" applyNumberFormat="1" applyFont="1" applyBorder="1" applyAlignment="1">
      <alignment horizontal="right"/>
    </xf>
    <xf numFmtId="165" fontId="10" fillId="2" borderId="38" xfId="0" applyNumberFormat="1" applyFont="1" applyFill="1" applyBorder="1" applyAlignment="1">
      <alignment/>
    </xf>
    <xf numFmtId="165" fontId="10" fillId="2" borderId="57" xfId="0" applyNumberFormat="1" applyFont="1" applyFill="1" applyBorder="1" applyAlignment="1">
      <alignment/>
    </xf>
    <xf numFmtId="165" fontId="4" fillId="0" borderId="38" xfId="0" applyNumberFormat="1" applyFont="1" applyBorder="1" applyAlignment="1">
      <alignment/>
    </xf>
    <xf numFmtId="165" fontId="9" fillId="0" borderId="57" xfId="0" applyNumberFormat="1" applyFont="1" applyBorder="1" applyAlignment="1">
      <alignment/>
    </xf>
    <xf numFmtId="165" fontId="4" fillId="0" borderId="24" xfId="0" applyNumberFormat="1" applyFont="1" applyBorder="1" applyAlignment="1">
      <alignment horizontal="center"/>
    </xf>
    <xf numFmtId="165" fontId="4" fillId="0" borderId="33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165" fontId="0" fillId="0" borderId="24" xfId="0" applyNumberFormat="1" applyFont="1" applyBorder="1" applyAlignment="1">
      <alignment horizontal="left" vertical="center" wrapText="1"/>
    </xf>
    <xf numFmtId="165" fontId="7" fillId="2" borderId="35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Alignment="1">
      <alignment/>
    </xf>
    <xf numFmtId="0" fontId="5" fillId="2" borderId="17" xfId="0" applyFont="1" applyFill="1" applyBorder="1" applyAlignment="1">
      <alignment horizontal="left" vertical="center" wrapText="1"/>
    </xf>
    <xf numFmtId="0" fontId="5" fillId="2" borderId="65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5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4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165" fontId="7" fillId="2" borderId="42" xfId="0" applyNumberFormat="1" applyFont="1" applyFill="1" applyBorder="1" applyAlignment="1">
      <alignment horizontal="right" vertical="center"/>
    </xf>
    <xf numFmtId="165" fontId="7" fillId="2" borderId="25" xfId="0" applyNumberFormat="1" applyFont="1" applyFill="1" applyBorder="1" applyAlignment="1">
      <alignment horizontal="right" vertical="center"/>
    </xf>
    <xf numFmtId="165" fontId="7" fillId="2" borderId="17" xfId="0" applyNumberFormat="1" applyFont="1" applyFill="1" applyBorder="1" applyAlignment="1">
      <alignment horizontal="right" vertical="center"/>
    </xf>
    <xf numFmtId="165" fontId="7" fillId="2" borderId="20" xfId="0" applyNumberFormat="1" applyFont="1" applyFill="1" applyBorder="1" applyAlignment="1">
      <alignment horizontal="right" vertical="center"/>
    </xf>
    <xf numFmtId="165" fontId="7" fillId="2" borderId="46" xfId="0" applyNumberFormat="1" applyFont="1" applyFill="1" applyBorder="1" applyAlignment="1">
      <alignment horizontal="right" vertical="center"/>
    </xf>
    <xf numFmtId="165" fontId="7" fillId="2" borderId="66" xfId="0" applyNumberFormat="1" applyFont="1" applyFill="1" applyBorder="1" applyAlignment="1">
      <alignment horizontal="right" vertical="center"/>
    </xf>
    <xf numFmtId="165" fontId="10" fillId="2" borderId="42" xfId="0" applyNumberFormat="1" applyFont="1" applyFill="1" applyBorder="1" applyAlignment="1">
      <alignment horizontal="right" vertical="center"/>
    </xf>
    <xf numFmtId="165" fontId="10" fillId="2" borderId="25" xfId="0" applyNumberFormat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165" fontId="10" fillId="2" borderId="13" xfId="0" applyNumberFormat="1" applyFont="1" applyFill="1" applyBorder="1" applyAlignment="1">
      <alignment horizontal="right" vertical="center"/>
    </xf>
    <xf numFmtId="165" fontId="10" fillId="2" borderId="16" xfId="0" applyNumberFormat="1" applyFont="1" applyFill="1" applyBorder="1" applyAlignment="1">
      <alignment horizontal="right" vertical="center"/>
    </xf>
    <xf numFmtId="165" fontId="10" fillId="2" borderId="17" xfId="0" applyNumberFormat="1" applyFont="1" applyFill="1" applyBorder="1" applyAlignment="1">
      <alignment horizontal="right" vertical="center"/>
    </xf>
    <xf numFmtId="165" fontId="10" fillId="2" borderId="20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5" fillId="0" borderId="24" xfId="0" applyFont="1" applyBorder="1" applyAlignment="1">
      <alignment horizontal="left" vertical="top" wrapText="1"/>
    </xf>
    <xf numFmtId="165" fontId="10" fillId="2" borderId="46" xfId="0" applyNumberFormat="1" applyFont="1" applyFill="1" applyBorder="1" applyAlignment="1">
      <alignment horizontal="right" vertical="center"/>
    </xf>
    <xf numFmtId="165" fontId="10" fillId="2" borderId="66" xfId="0" applyNumberFormat="1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>
      <selection activeCell="A30" sqref="A30"/>
    </sheetView>
  </sheetViews>
  <sheetFormatPr defaultColWidth="9.00390625" defaultRowHeight="12.75"/>
  <cols>
    <col min="1" max="1" width="43.75390625" style="163" customWidth="1"/>
    <col min="2" max="2" width="50.125" style="163" customWidth="1"/>
    <col min="3" max="6" width="10.75390625" style="163" customWidth="1"/>
    <col min="7" max="7" width="9.125" style="163" customWidth="1"/>
    <col min="8" max="8" width="11.125" style="163" customWidth="1"/>
    <col min="9" max="9" width="9.125" style="163" customWidth="1"/>
    <col min="10" max="10" width="11.75390625" style="163" customWidth="1"/>
    <col min="11" max="16384" width="9.125" style="163" customWidth="1"/>
  </cols>
  <sheetData>
    <row r="1" spans="5:8" ht="12.75">
      <c r="E1" s="10"/>
      <c r="F1" s="10" t="s">
        <v>187</v>
      </c>
      <c r="H1" s="1"/>
    </row>
    <row r="2" spans="5:8" ht="12.75">
      <c r="E2" s="10"/>
      <c r="F2" s="10" t="s">
        <v>39</v>
      </c>
      <c r="H2" s="1"/>
    </row>
    <row r="3" spans="1:6" s="1" customFormat="1" ht="15.75">
      <c r="A3" s="342" t="s">
        <v>62</v>
      </c>
      <c r="B3" s="342"/>
      <c r="C3" s="342"/>
      <c r="D3" s="342"/>
      <c r="E3" s="342"/>
      <c r="F3" s="342"/>
    </row>
    <row r="5" spans="1:6" ht="15.75">
      <c r="A5" s="87" t="s">
        <v>59</v>
      </c>
      <c r="B5" s="73"/>
      <c r="C5" s="74"/>
      <c r="D5" s="74"/>
      <c r="E5" s="74"/>
      <c r="F5" s="74"/>
    </row>
    <row r="6" spans="1:6" ht="13.5" thickBot="1">
      <c r="A6" s="164"/>
      <c r="B6" s="164"/>
      <c r="C6" s="164"/>
      <c r="D6" s="164"/>
      <c r="E6" s="164"/>
      <c r="F6" s="248" t="s">
        <v>38</v>
      </c>
    </row>
    <row r="7" spans="1:6" ht="12.75">
      <c r="A7" s="343" t="s">
        <v>63</v>
      </c>
      <c r="B7" s="75" t="s">
        <v>73</v>
      </c>
      <c r="C7" s="340" t="s">
        <v>0</v>
      </c>
      <c r="D7" s="341"/>
      <c r="E7" s="347" t="s">
        <v>57</v>
      </c>
      <c r="F7" s="347" t="s">
        <v>4</v>
      </c>
    </row>
    <row r="8" spans="1:6" ht="13.5" thickBot="1">
      <c r="A8" s="344"/>
      <c r="B8" s="72" t="s">
        <v>90</v>
      </c>
      <c r="C8" s="13" t="s">
        <v>1</v>
      </c>
      <c r="D8" s="14" t="s">
        <v>2</v>
      </c>
      <c r="E8" s="348"/>
      <c r="F8" s="348"/>
    </row>
    <row r="9" spans="1:6" s="8" customFormat="1" ht="9" customHeight="1" thickBot="1">
      <c r="A9" s="314"/>
      <c r="B9" s="314"/>
      <c r="C9" s="315">
        <v>1</v>
      </c>
      <c r="D9" s="316">
        <v>2</v>
      </c>
      <c r="E9" s="317" t="s">
        <v>47</v>
      </c>
      <c r="F9" s="318">
        <v>4</v>
      </c>
    </row>
    <row r="10" spans="1:6" ht="12.75">
      <c r="A10" s="165" t="s">
        <v>61</v>
      </c>
      <c r="B10" s="223" t="s">
        <v>46</v>
      </c>
      <c r="C10" s="240">
        <f>SUM(C17+C11)</f>
        <v>0</v>
      </c>
      <c r="D10" s="241">
        <f>SUM(D17+D11)</f>
        <v>0</v>
      </c>
      <c r="E10" s="229">
        <f>SUM(E17+E11)</f>
        <v>604.8</v>
      </c>
      <c r="F10" s="78">
        <f>SUM(E10+D10)</f>
        <v>604.8</v>
      </c>
    </row>
    <row r="11" spans="1:6" ht="25.5">
      <c r="A11" s="167"/>
      <c r="B11" s="166" t="s">
        <v>70</v>
      </c>
      <c r="C11" s="207">
        <f>SUM(C12:C16)</f>
        <v>0</v>
      </c>
      <c r="D11" s="76">
        <f>SUM(D12:D16)</f>
        <v>0</v>
      </c>
      <c r="E11" s="77">
        <f>SUM(E12:E16)</f>
        <v>274.8</v>
      </c>
      <c r="F11" s="80">
        <f>SUM(E11+D11)</f>
        <v>274.8</v>
      </c>
    </row>
    <row r="12" spans="1:6" ht="12.75">
      <c r="A12" s="167"/>
      <c r="B12" s="168" t="s">
        <v>64</v>
      </c>
      <c r="C12" s="208">
        <v>0</v>
      </c>
      <c r="D12" s="169">
        <v>0</v>
      </c>
      <c r="E12" s="82">
        <v>13.1</v>
      </c>
      <c r="F12" s="64">
        <f aca="true" t="shared" si="0" ref="F12:F21">SUM(E12+D12)</f>
        <v>13.1</v>
      </c>
    </row>
    <row r="13" spans="1:6" ht="12.75">
      <c r="A13" s="167"/>
      <c r="B13" s="170" t="s">
        <v>65</v>
      </c>
      <c r="C13" s="208">
        <v>0</v>
      </c>
      <c r="D13" s="169">
        <v>0</v>
      </c>
      <c r="E13" s="82">
        <v>0.2</v>
      </c>
      <c r="F13" s="64">
        <f t="shared" si="0"/>
        <v>0.2</v>
      </c>
    </row>
    <row r="14" spans="1:8" ht="12.75">
      <c r="A14" s="167"/>
      <c r="B14" s="170" t="s">
        <v>66</v>
      </c>
      <c r="C14" s="208">
        <v>0</v>
      </c>
      <c r="D14" s="169">
        <v>0</v>
      </c>
      <c r="E14" s="82">
        <v>147.6</v>
      </c>
      <c r="F14" s="64">
        <f t="shared" si="0"/>
        <v>147.6</v>
      </c>
      <c r="H14" s="163">
        <v>604.8</v>
      </c>
    </row>
    <row r="15" spans="1:8" ht="12.75">
      <c r="A15" s="167"/>
      <c r="B15" s="170" t="s">
        <v>67</v>
      </c>
      <c r="C15" s="208">
        <v>0</v>
      </c>
      <c r="D15" s="169">
        <v>0</v>
      </c>
      <c r="E15" s="82">
        <v>51</v>
      </c>
      <c r="F15" s="64">
        <f t="shared" si="0"/>
        <v>51</v>
      </c>
      <c r="H15" s="163">
        <v>55.1</v>
      </c>
    </row>
    <row r="16" spans="1:8" ht="12.75">
      <c r="A16" s="167"/>
      <c r="B16" s="170" t="s">
        <v>68</v>
      </c>
      <c r="C16" s="208">
        <v>0</v>
      </c>
      <c r="D16" s="169">
        <v>0</v>
      </c>
      <c r="E16" s="82">
        <v>62.9</v>
      </c>
      <c r="F16" s="64">
        <f t="shared" si="0"/>
        <v>62.9</v>
      </c>
      <c r="H16" s="191">
        <v>2</v>
      </c>
    </row>
    <row r="17" spans="1:8" ht="25.5">
      <c r="A17" s="167"/>
      <c r="B17" s="166" t="s">
        <v>69</v>
      </c>
      <c r="C17" s="242">
        <f>SUM(C18:C21)</f>
        <v>0</v>
      </c>
      <c r="D17" s="243">
        <f>SUM(D18:D21)</f>
        <v>0</v>
      </c>
      <c r="E17" s="244">
        <f>SUM(E18:E21)</f>
        <v>330</v>
      </c>
      <c r="F17" s="81">
        <f t="shared" si="0"/>
        <v>330</v>
      </c>
      <c r="H17" s="191">
        <v>7</v>
      </c>
    </row>
    <row r="18" spans="1:8" ht="12.75">
      <c r="A18" s="167"/>
      <c r="B18" s="168" t="s">
        <v>64</v>
      </c>
      <c r="C18" s="208">
        <v>0</v>
      </c>
      <c r="D18" s="169">
        <v>0</v>
      </c>
      <c r="E18" s="82">
        <v>23.8</v>
      </c>
      <c r="F18" s="64">
        <f t="shared" si="0"/>
        <v>23.8</v>
      </c>
      <c r="H18" s="163">
        <v>12.7</v>
      </c>
    </row>
    <row r="19" spans="1:8" ht="12.75">
      <c r="A19" s="333"/>
      <c r="B19" s="170" t="s">
        <v>65</v>
      </c>
      <c r="C19" s="208">
        <v>0</v>
      </c>
      <c r="D19" s="169">
        <v>0</v>
      </c>
      <c r="E19" s="82">
        <v>8.5</v>
      </c>
      <c r="F19" s="64">
        <f t="shared" si="0"/>
        <v>8.5</v>
      </c>
      <c r="H19" s="163">
        <v>55.6</v>
      </c>
    </row>
    <row r="20" spans="1:8" ht="12.75">
      <c r="A20" s="167"/>
      <c r="B20" s="170" t="s">
        <v>66</v>
      </c>
      <c r="C20" s="208">
        <v>0</v>
      </c>
      <c r="D20" s="169">
        <v>0</v>
      </c>
      <c r="E20" s="82">
        <v>33.1</v>
      </c>
      <c r="F20" s="64">
        <f t="shared" si="0"/>
        <v>33.1</v>
      </c>
      <c r="H20" s="163">
        <v>260.1</v>
      </c>
    </row>
    <row r="21" spans="1:8" ht="12.75">
      <c r="A21" s="167"/>
      <c r="B21" s="170" t="s">
        <v>68</v>
      </c>
      <c r="C21" s="208">
        <v>0</v>
      </c>
      <c r="D21" s="169">
        <v>0</v>
      </c>
      <c r="E21" s="82">
        <v>264.6</v>
      </c>
      <c r="F21" s="64">
        <f t="shared" si="0"/>
        <v>264.6</v>
      </c>
      <c r="H21" s="163">
        <v>136.8</v>
      </c>
    </row>
    <row r="22" spans="1:8" ht="15.75" customHeight="1" thickBot="1">
      <c r="A22" s="167"/>
      <c r="B22" s="167"/>
      <c r="C22" s="285"/>
      <c r="D22" s="286"/>
      <c r="E22" s="287"/>
      <c r="F22" s="83"/>
      <c r="H22" s="163">
        <v>7.5</v>
      </c>
    </row>
    <row r="23" spans="1:8" s="1" customFormat="1" ht="12.75">
      <c r="A23" s="288" t="s">
        <v>179</v>
      </c>
      <c r="B23" s="239" t="s">
        <v>46</v>
      </c>
      <c r="C23" s="289">
        <f aca="true" t="shared" si="1" ref="C23:F24">SUM(C24)</f>
        <v>0</v>
      </c>
      <c r="D23" s="290">
        <f t="shared" si="1"/>
        <v>0</v>
      </c>
      <c r="E23" s="229">
        <f t="shared" si="1"/>
        <v>55.1</v>
      </c>
      <c r="F23" s="229">
        <f t="shared" si="1"/>
        <v>55.1</v>
      </c>
      <c r="H23" s="1">
        <v>109.9</v>
      </c>
    </row>
    <row r="24" spans="1:8" ht="25.5">
      <c r="A24" s="167"/>
      <c r="B24" s="166" t="s">
        <v>69</v>
      </c>
      <c r="C24" s="208">
        <f t="shared" si="1"/>
        <v>0</v>
      </c>
      <c r="D24" s="169">
        <f t="shared" si="1"/>
        <v>0</v>
      </c>
      <c r="E24" s="82">
        <f t="shared" si="1"/>
        <v>55.1</v>
      </c>
      <c r="F24" s="83">
        <f t="shared" si="1"/>
        <v>55.1</v>
      </c>
      <c r="H24" s="163">
        <v>178.9</v>
      </c>
    </row>
    <row r="25" spans="1:8" ht="12.75">
      <c r="A25" s="167"/>
      <c r="B25" s="170" t="s">
        <v>180</v>
      </c>
      <c r="C25" s="208">
        <v>0</v>
      </c>
      <c r="D25" s="169">
        <v>0</v>
      </c>
      <c r="E25" s="82">
        <v>55.1</v>
      </c>
      <c r="F25" s="83">
        <f>SUM(D25:E25)</f>
        <v>55.1</v>
      </c>
      <c r="H25" s="163">
        <v>1182.1</v>
      </c>
    </row>
    <row r="26" spans="1:8" ht="13.5" customHeight="1">
      <c r="A26" s="170"/>
      <c r="B26" s="170"/>
      <c r="C26" s="245"/>
      <c r="D26" s="246"/>
      <c r="E26" s="82"/>
      <c r="F26" s="83"/>
      <c r="H26" s="163">
        <v>6.1</v>
      </c>
    </row>
    <row r="27" spans="1:8" s="1" customFormat="1" ht="12.75">
      <c r="A27" s="165" t="s">
        <v>71</v>
      </c>
      <c r="B27" s="224" t="s">
        <v>46</v>
      </c>
      <c r="C27" s="240">
        <f aca="true" t="shared" si="2" ref="C27:E28">SUM(C28)</f>
        <v>0</v>
      </c>
      <c r="D27" s="241">
        <f t="shared" si="2"/>
        <v>0</v>
      </c>
      <c r="E27" s="78">
        <f t="shared" si="2"/>
        <v>2</v>
      </c>
      <c r="F27" s="86">
        <f>SUM(D27:E27)</f>
        <v>2</v>
      </c>
      <c r="H27" s="335">
        <v>424</v>
      </c>
    </row>
    <row r="28" spans="1:8" s="1" customFormat="1" ht="25.5">
      <c r="A28" s="171"/>
      <c r="B28" s="166" t="s">
        <v>70</v>
      </c>
      <c r="C28" s="209">
        <f t="shared" si="2"/>
        <v>0</v>
      </c>
      <c r="D28" s="85">
        <f t="shared" si="2"/>
        <v>0</v>
      </c>
      <c r="E28" s="77">
        <f t="shared" si="2"/>
        <v>2</v>
      </c>
      <c r="F28" s="84">
        <f>SUM(D28:E28)</f>
        <v>2</v>
      </c>
      <c r="H28" s="335">
        <v>65</v>
      </c>
    </row>
    <row r="29" spans="1:8" ht="12.75">
      <c r="A29" s="167"/>
      <c r="B29" s="168" t="s">
        <v>72</v>
      </c>
      <c r="C29" s="208">
        <v>0</v>
      </c>
      <c r="D29" s="169">
        <v>0</v>
      </c>
      <c r="E29" s="82">
        <v>2</v>
      </c>
      <c r="F29" s="83">
        <f>SUM(D29:E29)</f>
        <v>2</v>
      </c>
      <c r="H29" s="163">
        <v>3.4</v>
      </c>
    </row>
    <row r="30" spans="1:8" ht="19.5" customHeight="1">
      <c r="A30" s="170"/>
      <c r="B30" s="170"/>
      <c r="C30" s="208"/>
      <c r="D30" s="169"/>
      <c r="E30" s="82"/>
      <c r="F30" s="83"/>
      <c r="H30" s="163">
        <f>SUM(H14:H29)</f>
        <v>3111</v>
      </c>
    </row>
    <row r="31" spans="1:6" ht="12.75" customHeight="1">
      <c r="A31" s="165" t="s">
        <v>96</v>
      </c>
      <c r="B31" s="224" t="s">
        <v>46</v>
      </c>
      <c r="C31" s="240">
        <f aca="true" t="shared" si="3" ref="C31:E32">SUM(C32)</f>
        <v>0</v>
      </c>
      <c r="D31" s="241">
        <f t="shared" si="3"/>
        <v>0</v>
      </c>
      <c r="E31" s="78">
        <f t="shared" si="3"/>
        <v>7</v>
      </c>
      <c r="F31" s="86">
        <f>SUM(D31:E31)</f>
        <v>7</v>
      </c>
    </row>
    <row r="32" spans="1:6" ht="25.5">
      <c r="A32" s="167"/>
      <c r="B32" s="166" t="s">
        <v>69</v>
      </c>
      <c r="C32" s="210">
        <f t="shared" si="3"/>
        <v>0</v>
      </c>
      <c r="D32" s="172">
        <f t="shared" si="3"/>
        <v>0</v>
      </c>
      <c r="E32" s="82">
        <f t="shared" si="3"/>
        <v>7</v>
      </c>
      <c r="F32" s="83">
        <f>SUM(D32:E32)</f>
        <v>7</v>
      </c>
    </row>
    <row r="33" spans="1:6" ht="12.75">
      <c r="A33" s="167"/>
      <c r="B33" s="170" t="s">
        <v>74</v>
      </c>
      <c r="C33" s="208">
        <v>0</v>
      </c>
      <c r="D33" s="169">
        <v>0</v>
      </c>
      <c r="E33" s="82">
        <v>7</v>
      </c>
      <c r="F33" s="83">
        <f>SUM(D33:E33)</f>
        <v>7</v>
      </c>
    </row>
    <row r="34" spans="1:6" ht="7.5" customHeight="1">
      <c r="A34" s="167"/>
      <c r="B34" s="170"/>
      <c r="C34" s="208"/>
      <c r="D34" s="169"/>
      <c r="E34" s="82"/>
      <c r="F34" s="83"/>
    </row>
    <row r="35" spans="1:6" ht="12.75" customHeight="1">
      <c r="A35" s="165" t="s">
        <v>175</v>
      </c>
      <c r="B35" s="173" t="s">
        <v>46</v>
      </c>
      <c r="C35" s="240">
        <f aca="true" t="shared" si="4" ref="C35:E36">SUM(C36)</f>
        <v>0</v>
      </c>
      <c r="D35" s="241">
        <f t="shared" si="4"/>
        <v>0</v>
      </c>
      <c r="E35" s="78">
        <f t="shared" si="4"/>
        <v>12.7</v>
      </c>
      <c r="F35" s="86">
        <f>SUM(D35:E35)</f>
        <v>12.7</v>
      </c>
    </row>
    <row r="36" spans="1:6" ht="25.5">
      <c r="A36" s="167"/>
      <c r="B36" s="166" t="s">
        <v>70</v>
      </c>
      <c r="C36" s="210">
        <f t="shared" si="4"/>
        <v>0</v>
      </c>
      <c r="D36" s="172">
        <f t="shared" si="4"/>
        <v>0</v>
      </c>
      <c r="E36" s="82">
        <f t="shared" si="4"/>
        <v>12.7</v>
      </c>
      <c r="F36" s="83">
        <f>SUM(D36:E36)</f>
        <v>12.7</v>
      </c>
    </row>
    <row r="37" spans="1:6" ht="12.75">
      <c r="A37" s="167"/>
      <c r="B37" s="170" t="s">
        <v>75</v>
      </c>
      <c r="C37" s="208">
        <v>0</v>
      </c>
      <c r="D37" s="169">
        <v>0</v>
      </c>
      <c r="E37" s="82">
        <v>12.7</v>
      </c>
      <c r="F37" s="83">
        <f>SUM(D37:E37)</f>
        <v>12.7</v>
      </c>
    </row>
    <row r="38" spans="1:6" ht="7.5" customHeight="1">
      <c r="A38" s="170"/>
      <c r="B38" s="170"/>
      <c r="C38" s="208"/>
      <c r="D38" s="169"/>
      <c r="E38" s="82"/>
      <c r="F38" s="83"/>
    </row>
    <row r="39" spans="1:6" ht="12.75" customHeight="1">
      <c r="A39" s="165" t="s">
        <v>98</v>
      </c>
      <c r="B39" s="173" t="s">
        <v>46</v>
      </c>
      <c r="C39" s="240">
        <f>SUM(C44+C40)</f>
        <v>0</v>
      </c>
      <c r="D39" s="247">
        <f>SUM(D44+D40)</f>
        <v>0</v>
      </c>
      <c r="E39" s="334">
        <f>SUM(E44+E40)</f>
        <v>55.599999999999994</v>
      </c>
      <c r="F39" s="86">
        <f>SUM(D39:E39)</f>
        <v>55.599999999999994</v>
      </c>
    </row>
    <row r="40" spans="1:6" ht="25.5">
      <c r="A40" s="167"/>
      <c r="B40" s="166" t="s">
        <v>70</v>
      </c>
      <c r="C40" s="209">
        <f>SUM(C41:C43)</f>
        <v>0</v>
      </c>
      <c r="D40" s="85">
        <f>SUM(D41:D43)</f>
        <v>0</v>
      </c>
      <c r="E40" s="77">
        <f>SUM(E41:E43)</f>
        <v>5.8</v>
      </c>
      <c r="F40" s="84">
        <f>SUM(D40:E40)</f>
        <v>5.8</v>
      </c>
    </row>
    <row r="41" spans="1:6" ht="12.75">
      <c r="A41" s="333"/>
      <c r="B41" s="170" t="s">
        <v>76</v>
      </c>
      <c r="C41" s="210">
        <v>0</v>
      </c>
      <c r="D41" s="169">
        <v>0</v>
      </c>
      <c r="E41" s="82">
        <v>2.9</v>
      </c>
      <c r="F41" s="83">
        <f aca="true" t="shared" si="5" ref="F41:F47">SUM(D41:E41)</f>
        <v>2.9</v>
      </c>
    </row>
    <row r="42" spans="1:6" ht="12.75">
      <c r="A42" s="167"/>
      <c r="B42" s="170" t="s">
        <v>77</v>
      </c>
      <c r="C42" s="210">
        <v>0</v>
      </c>
      <c r="D42" s="169">
        <v>0</v>
      </c>
      <c r="E42" s="82">
        <v>1</v>
      </c>
      <c r="F42" s="83">
        <f t="shared" si="5"/>
        <v>1</v>
      </c>
    </row>
    <row r="43" spans="1:6" ht="12.75">
      <c r="A43" s="167"/>
      <c r="B43" s="168" t="s">
        <v>78</v>
      </c>
      <c r="C43" s="211">
        <v>0</v>
      </c>
      <c r="D43" s="172">
        <v>0</v>
      </c>
      <c r="E43" s="79">
        <v>1.9</v>
      </c>
      <c r="F43" s="64">
        <f t="shared" si="5"/>
        <v>1.9</v>
      </c>
    </row>
    <row r="44" spans="1:6" ht="25.5">
      <c r="A44" s="167"/>
      <c r="B44" s="225" t="s">
        <v>69</v>
      </c>
      <c r="C44" s="212">
        <f>SUM(C45:C47)</f>
        <v>0</v>
      </c>
      <c r="D44" s="90">
        <f>SUM(D45:D47)</f>
        <v>0</v>
      </c>
      <c r="E44" s="91">
        <f>SUM(E45:E47)</f>
        <v>49.8</v>
      </c>
      <c r="F44" s="84">
        <f>SUM(E44+D44)</f>
        <v>49.8</v>
      </c>
    </row>
    <row r="45" spans="1:6" ht="12.75">
      <c r="A45" s="167"/>
      <c r="B45" s="170" t="s">
        <v>79</v>
      </c>
      <c r="C45" s="210">
        <v>0</v>
      </c>
      <c r="D45" s="169">
        <v>0</v>
      </c>
      <c r="E45" s="82">
        <v>29.5</v>
      </c>
      <c r="F45" s="89">
        <f t="shared" si="5"/>
        <v>29.5</v>
      </c>
    </row>
    <row r="46" spans="1:6" ht="12.75">
      <c r="A46" s="167"/>
      <c r="B46" s="170" t="s">
        <v>80</v>
      </c>
      <c r="C46" s="210">
        <v>0</v>
      </c>
      <c r="D46" s="169">
        <v>0</v>
      </c>
      <c r="E46" s="82">
        <v>1.3</v>
      </c>
      <c r="F46" s="83">
        <f t="shared" si="5"/>
        <v>1.3</v>
      </c>
    </row>
    <row r="47" spans="1:6" ht="12.75">
      <c r="A47" s="167"/>
      <c r="B47" s="170" t="s">
        <v>81</v>
      </c>
      <c r="C47" s="210">
        <v>0</v>
      </c>
      <c r="D47" s="169">
        <v>0</v>
      </c>
      <c r="E47" s="82">
        <v>19</v>
      </c>
      <c r="F47" s="83">
        <f t="shared" si="5"/>
        <v>19</v>
      </c>
    </row>
    <row r="48" spans="1:6" ht="7.5" customHeight="1">
      <c r="A48" s="170"/>
      <c r="B48" s="170"/>
      <c r="C48" s="210"/>
      <c r="D48" s="169"/>
      <c r="E48" s="82"/>
      <c r="F48" s="83"/>
    </row>
    <row r="49" spans="1:6" ht="12.75">
      <c r="A49" s="165" t="s">
        <v>82</v>
      </c>
      <c r="B49" s="173" t="s">
        <v>46</v>
      </c>
      <c r="C49" s="240">
        <f>SUM(C55+C50)</f>
        <v>0</v>
      </c>
      <c r="D49" s="241">
        <f>SUM(D55+D50)</f>
        <v>181.6</v>
      </c>
      <c r="E49" s="78">
        <f>SUM(E55+E50)</f>
        <v>220.10000000000002</v>
      </c>
      <c r="F49" s="86">
        <f aca="true" t="shared" si="6" ref="F49:F54">SUM(D49:E49)</f>
        <v>401.70000000000005</v>
      </c>
    </row>
    <row r="50" spans="1:6" ht="25.5">
      <c r="A50" s="174"/>
      <c r="B50" s="166" t="s">
        <v>70</v>
      </c>
      <c r="C50" s="209">
        <f>SUM(C51:C54)</f>
        <v>0</v>
      </c>
      <c r="D50" s="85">
        <f>SUM(D51:D54)</f>
        <v>149</v>
      </c>
      <c r="E50" s="77">
        <f>SUM(E51:E54)</f>
        <v>114.30000000000001</v>
      </c>
      <c r="F50" s="84">
        <f t="shared" si="6"/>
        <v>263.3</v>
      </c>
    </row>
    <row r="51" spans="1:6" ht="12.75">
      <c r="A51" s="167"/>
      <c r="B51" s="170" t="s">
        <v>83</v>
      </c>
      <c r="C51" s="208">
        <v>0</v>
      </c>
      <c r="D51" s="169">
        <v>0</v>
      </c>
      <c r="E51" s="82">
        <v>57.8</v>
      </c>
      <c r="F51" s="83">
        <f t="shared" si="6"/>
        <v>57.8</v>
      </c>
    </row>
    <row r="52" spans="1:6" ht="12.75">
      <c r="A52" s="167"/>
      <c r="B52" s="170" t="s">
        <v>84</v>
      </c>
      <c r="C52" s="208">
        <v>0</v>
      </c>
      <c r="D52" s="169">
        <v>0</v>
      </c>
      <c r="E52" s="82">
        <v>8.9</v>
      </c>
      <c r="F52" s="83">
        <f t="shared" si="6"/>
        <v>8.9</v>
      </c>
    </row>
    <row r="53" spans="1:6" ht="12.75">
      <c r="A53" s="167"/>
      <c r="B53" s="170" t="s">
        <v>185</v>
      </c>
      <c r="C53" s="208">
        <v>0</v>
      </c>
      <c r="D53" s="169">
        <v>141.6</v>
      </c>
      <c r="E53" s="82">
        <v>0</v>
      </c>
      <c r="F53" s="83">
        <f t="shared" si="6"/>
        <v>141.6</v>
      </c>
    </row>
    <row r="54" spans="1:6" ht="12.75">
      <c r="A54" s="167"/>
      <c r="B54" s="170" t="s">
        <v>85</v>
      </c>
      <c r="C54" s="208">
        <v>0</v>
      </c>
      <c r="D54" s="169">
        <v>7.4</v>
      </c>
      <c r="E54" s="82">
        <v>47.6</v>
      </c>
      <c r="F54" s="83">
        <f t="shared" si="6"/>
        <v>55</v>
      </c>
    </row>
    <row r="55" spans="1:6" ht="25.5">
      <c r="A55" s="167"/>
      <c r="B55" s="166" t="s">
        <v>69</v>
      </c>
      <c r="C55" s="209">
        <f>SUM(C56:C58)</f>
        <v>0</v>
      </c>
      <c r="D55" s="76">
        <f>SUM(D56:D58)</f>
        <v>32.6</v>
      </c>
      <c r="E55" s="77">
        <f>SUM(E56:E58)</f>
        <v>105.8</v>
      </c>
      <c r="F55" s="81">
        <f>SUM(E55+D55)</f>
        <v>138.4</v>
      </c>
    </row>
    <row r="56" spans="1:6" ht="12.75">
      <c r="A56" s="167"/>
      <c r="B56" s="170" t="s">
        <v>83</v>
      </c>
      <c r="C56" s="210">
        <v>0</v>
      </c>
      <c r="D56" s="169">
        <v>0</v>
      </c>
      <c r="E56" s="82">
        <v>25.6</v>
      </c>
      <c r="F56" s="83">
        <f>SUM(D56:E56)</f>
        <v>25.6</v>
      </c>
    </row>
    <row r="57" spans="1:6" ht="12.75">
      <c r="A57" s="167"/>
      <c r="B57" s="170" t="s">
        <v>84</v>
      </c>
      <c r="C57" s="208">
        <v>0</v>
      </c>
      <c r="D57" s="169">
        <v>0</v>
      </c>
      <c r="E57" s="82">
        <v>47</v>
      </c>
      <c r="F57" s="83">
        <f>SUM(D57:E57)</f>
        <v>47</v>
      </c>
    </row>
    <row r="58" spans="1:6" ht="12.75">
      <c r="A58" s="167"/>
      <c r="B58" s="170" t="s">
        <v>85</v>
      </c>
      <c r="C58" s="208">
        <v>0</v>
      </c>
      <c r="D58" s="169">
        <v>32.6</v>
      </c>
      <c r="E58" s="82">
        <v>33.2</v>
      </c>
      <c r="F58" s="83">
        <f>SUM(D58:E58)</f>
        <v>65.80000000000001</v>
      </c>
    </row>
    <row r="59" spans="1:6" ht="7.5" customHeight="1">
      <c r="A59" s="170"/>
      <c r="B59" s="170"/>
      <c r="C59" s="210"/>
      <c r="D59" s="169"/>
      <c r="E59" s="82"/>
      <c r="F59" s="83"/>
    </row>
    <row r="60" spans="1:6" ht="12.75">
      <c r="A60" s="165" t="s">
        <v>86</v>
      </c>
      <c r="B60" s="173" t="s">
        <v>46</v>
      </c>
      <c r="C60" s="240">
        <f aca="true" t="shared" si="7" ref="C60:E61">SUM(C61)</f>
        <v>0</v>
      </c>
      <c r="D60" s="241">
        <f t="shared" si="7"/>
        <v>0</v>
      </c>
      <c r="E60" s="78">
        <f t="shared" si="7"/>
        <v>136.78</v>
      </c>
      <c r="F60" s="86">
        <f>SUM(D60:E60)</f>
        <v>136.78</v>
      </c>
    </row>
    <row r="61" spans="1:6" ht="25.5">
      <c r="A61" s="174"/>
      <c r="B61" s="166" t="s">
        <v>69</v>
      </c>
      <c r="C61" s="209">
        <f t="shared" si="7"/>
        <v>0</v>
      </c>
      <c r="D61" s="85">
        <f t="shared" si="7"/>
        <v>0</v>
      </c>
      <c r="E61" s="77">
        <f t="shared" si="7"/>
        <v>136.78</v>
      </c>
      <c r="F61" s="84">
        <f>SUM(D61:E61)</f>
        <v>136.78</v>
      </c>
    </row>
    <row r="62" spans="1:6" ht="12.75">
      <c r="A62" s="167"/>
      <c r="B62" s="170" t="s">
        <v>87</v>
      </c>
      <c r="C62" s="208">
        <v>0</v>
      </c>
      <c r="D62" s="169">
        <v>0</v>
      </c>
      <c r="E62" s="82">
        <v>136.78</v>
      </c>
      <c r="F62" s="83">
        <f>SUM(D62:E62)</f>
        <v>136.78</v>
      </c>
    </row>
    <row r="63" spans="1:6" ht="7.5" customHeight="1">
      <c r="A63" s="167"/>
      <c r="B63" s="170"/>
      <c r="C63" s="208"/>
      <c r="D63" s="169"/>
      <c r="E63" s="82"/>
      <c r="F63" s="83"/>
    </row>
    <row r="64" spans="1:6" ht="12.75">
      <c r="A64" s="284" t="s">
        <v>183</v>
      </c>
      <c r="B64" s="224" t="s">
        <v>46</v>
      </c>
      <c r="C64" s="213">
        <v>0</v>
      </c>
      <c r="D64" s="175">
        <v>0</v>
      </c>
      <c r="E64" s="176">
        <v>7.5</v>
      </c>
      <c r="F64" s="176">
        <v>7.5</v>
      </c>
    </row>
    <row r="65" spans="1:6" ht="25.5">
      <c r="A65" s="205"/>
      <c r="B65" s="166" t="s">
        <v>70</v>
      </c>
      <c r="C65" s="214">
        <v>0</v>
      </c>
      <c r="D65" s="177">
        <v>0</v>
      </c>
      <c r="E65" s="178">
        <v>7.5</v>
      </c>
      <c r="F65" s="178">
        <v>7.5</v>
      </c>
    </row>
    <row r="66" spans="1:9" ht="12.75">
      <c r="A66" s="167"/>
      <c r="B66" s="195" t="s">
        <v>130</v>
      </c>
      <c r="C66" s="215">
        <v>0</v>
      </c>
      <c r="D66" s="179">
        <v>0</v>
      </c>
      <c r="E66" s="180">
        <v>7.5</v>
      </c>
      <c r="F66" s="180">
        <v>7.5</v>
      </c>
      <c r="H66" s="231"/>
      <c r="I66" s="234"/>
    </row>
    <row r="67" spans="1:9" ht="7.5" customHeight="1">
      <c r="A67" s="167"/>
      <c r="B67" s="195"/>
      <c r="C67" s="215"/>
      <c r="D67" s="179"/>
      <c r="E67" s="180"/>
      <c r="F67" s="180"/>
      <c r="H67" s="232"/>
      <c r="I67" s="234"/>
    </row>
    <row r="68" spans="1:9" ht="12.75">
      <c r="A68" s="284" t="s">
        <v>168</v>
      </c>
      <c r="B68" s="249" t="s">
        <v>46</v>
      </c>
      <c r="C68" s="216">
        <v>0</v>
      </c>
      <c r="D68" s="181">
        <v>0</v>
      </c>
      <c r="E68" s="182">
        <v>109.9</v>
      </c>
      <c r="F68" s="182">
        <v>109.9</v>
      </c>
      <c r="H68" s="231"/>
      <c r="I68" s="234"/>
    </row>
    <row r="69" spans="1:9" ht="25.5">
      <c r="A69" s="167"/>
      <c r="B69" s="166" t="s">
        <v>69</v>
      </c>
      <c r="C69" s="217">
        <v>0</v>
      </c>
      <c r="D69" s="183">
        <v>0</v>
      </c>
      <c r="E69" s="184">
        <v>109.9</v>
      </c>
      <c r="F69" s="184">
        <v>109.9</v>
      </c>
      <c r="H69" s="231"/>
      <c r="I69" s="234"/>
    </row>
    <row r="70" spans="1:9" ht="12.75">
      <c r="A70" s="167"/>
      <c r="B70" s="195" t="s">
        <v>132</v>
      </c>
      <c r="C70" s="218">
        <v>0</v>
      </c>
      <c r="D70" s="185">
        <v>0</v>
      </c>
      <c r="E70" s="180">
        <v>109.9</v>
      </c>
      <c r="F70" s="180">
        <v>109.9</v>
      </c>
      <c r="H70" s="231"/>
      <c r="I70" s="234"/>
    </row>
    <row r="71" spans="1:9" ht="7.5" customHeight="1">
      <c r="A71" s="167"/>
      <c r="B71" s="195"/>
      <c r="C71" s="186"/>
      <c r="D71" s="187"/>
      <c r="E71" s="180"/>
      <c r="F71" s="180"/>
      <c r="H71" s="231"/>
      <c r="I71" s="234"/>
    </row>
    <row r="72" spans="1:9" ht="12.75">
      <c r="A72" s="284" t="s">
        <v>169</v>
      </c>
      <c r="B72" s="249" t="s">
        <v>46</v>
      </c>
      <c r="C72" s="213">
        <v>0</v>
      </c>
      <c r="D72" s="175">
        <v>0</v>
      </c>
      <c r="E72" s="176">
        <v>178.9</v>
      </c>
      <c r="F72" s="176">
        <v>178.9</v>
      </c>
      <c r="H72" s="231"/>
      <c r="I72" s="234"/>
    </row>
    <row r="73" spans="1:9" ht="25.5">
      <c r="A73" s="167"/>
      <c r="B73" s="166" t="s">
        <v>70</v>
      </c>
      <c r="C73" s="214">
        <v>0</v>
      </c>
      <c r="D73" s="177">
        <v>0</v>
      </c>
      <c r="E73" s="178">
        <v>178.5</v>
      </c>
      <c r="F73" s="178">
        <v>178.5</v>
      </c>
      <c r="H73" s="231"/>
      <c r="I73" s="234"/>
    </row>
    <row r="74" spans="1:9" ht="12.75">
      <c r="A74" s="167"/>
      <c r="B74" s="195" t="s">
        <v>134</v>
      </c>
      <c r="C74" s="215">
        <v>0</v>
      </c>
      <c r="D74" s="179">
        <v>0</v>
      </c>
      <c r="E74" s="180">
        <v>2</v>
      </c>
      <c r="F74" s="180">
        <v>2</v>
      </c>
      <c r="H74" s="233"/>
      <c r="I74" s="234"/>
    </row>
    <row r="75" spans="1:6" ht="12.75">
      <c r="A75" s="167"/>
      <c r="B75" s="195" t="s">
        <v>136</v>
      </c>
      <c r="C75" s="215">
        <v>0</v>
      </c>
      <c r="D75" s="179">
        <v>0</v>
      </c>
      <c r="E75" s="180">
        <v>0.2</v>
      </c>
      <c r="F75" s="180">
        <v>0.2</v>
      </c>
    </row>
    <row r="76" spans="1:6" ht="12.75">
      <c r="A76" s="167"/>
      <c r="B76" s="195" t="s">
        <v>138</v>
      </c>
      <c r="C76" s="215">
        <v>0</v>
      </c>
      <c r="D76" s="179">
        <v>0</v>
      </c>
      <c r="E76" s="180">
        <v>148.3</v>
      </c>
      <c r="F76" s="180">
        <v>148.3</v>
      </c>
    </row>
    <row r="77" spans="1:7" ht="12.75">
      <c r="A77" s="167"/>
      <c r="B77" s="226" t="s">
        <v>139</v>
      </c>
      <c r="C77" s="215">
        <v>0</v>
      </c>
      <c r="D77" s="179">
        <v>0</v>
      </c>
      <c r="E77" s="188">
        <v>10.3</v>
      </c>
      <c r="F77" s="188">
        <v>10.3</v>
      </c>
      <c r="G77" s="189"/>
    </row>
    <row r="78" spans="1:7" ht="12.75">
      <c r="A78" s="167"/>
      <c r="B78" s="195" t="s">
        <v>141</v>
      </c>
      <c r="C78" s="215">
        <v>0</v>
      </c>
      <c r="D78" s="179">
        <v>0</v>
      </c>
      <c r="E78" s="180">
        <v>1.2</v>
      </c>
      <c r="F78" s="180">
        <v>1.2</v>
      </c>
      <c r="G78" s="190"/>
    </row>
    <row r="79" spans="1:7" ht="12.75">
      <c r="A79" s="167"/>
      <c r="B79" s="195" t="s">
        <v>143</v>
      </c>
      <c r="C79" s="215">
        <v>0</v>
      </c>
      <c r="D79" s="179">
        <v>0</v>
      </c>
      <c r="E79" s="180">
        <v>8.6</v>
      </c>
      <c r="F79" s="180">
        <v>8.6</v>
      </c>
      <c r="G79" s="191"/>
    </row>
    <row r="80" spans="1:6" ht="12.75">
      <c r="A80" s="167"/>
      <c r="B80" s="195" t="s">
        <v>146</v>
      </c>
      <c r="C80" s="215">
        <v>0</v>
      </c>
      <c r="D80" s="179">
        <v>0</v>
      </c>
      <c r="E80" s="180">
        <v>7.9</v>
      </c>
      <c r="F80" s="180">
        <v>7.9</v>
      </c>
    </row>
    <row r="81" spans="1:6" ht="25.5">
      <c r="A81" s="333"/>
      <c r="B81" s="166" t="s">
        <v>69</v>
      </c>
      <c r="C81" s="219">
        <v>0</v>
      </c>
      <c r="D81" s="192">
        <v>0</v>
      </c>
      <c r="E81" s="193">
        <v>0.4</v>
      </c>
      <c r="F81" s="178">
        <v>0.4</v>
      </c>
    </row>
    <row r="82" spans="1:6" ht="12.75">
      <c r="A82" s="167"/>
      <c r="B82" s="195" t="s">
        <v>143</v>
      </c>
      <c r="C82" s="218">
        <v>0</v>
      </c>
      <c r="D82" s="185">
        <v>0</v>
      </c>
      <c r="E82" s="194">
        <v>0.4</v>
      </c>
      <c r="F82" s="194">
        <v>0.4</v>
      </c>
    </row>
    <row r="83" spans="1:6" ht="7.5" customHeight="1">
      <c r="A83" s="170"/>
      <c r="B83" s="195"/>
      <c r="C83" s="215"/>
      <c r="D83" s="179"/>
      <c r="E83" s="180"/>
      <c r="F83" s="180"/>
    </row>
    <row r="84" spans="1:6" ht="12.75">
      <c r="A84" s="284" t="s">
        <v>170</v>
      </c>
      <c r="B84" s="249" t="s">
        <v>46</v>
      </c>
      <c r="C84" s="213">
        <v>0</v>
      </c>
      <c r="D84" s="175">
        <v>0</v>
      </c>
      <c r="E84" s="176">
        <v>1182.1</v>
      </c>
      <c r="F84" s="176">
        <v>1182.1</v>
      </c>
    </row>
    <row r="85" spans="1:6" ht="25.5">
      <c r="A85" s="167"/>
      <c r="B85" s="166" t="s">
        <v>70</v>
      </c>
      <c r="C85" s="214">
        <v>0</v>
      </c>
      <c r="D85" s="177">
        <v>0</v>
      </c>
      <c r="E85" s="178">
        <v>187</v>
      </c>
      <c r="F85" s="178">
        <v>187</v>
      </c>
    </row>
    <row r="86" spans="1:6" ht="12.75">
      <c r="A86" s="167"/>
      <c r="B86" s="226" t="s">
        <v>148</v>
      </c>
      <c r="C86" s="215">
        <v>0</v>
      </c>
      <c r="D86" s="179">
        <v>0</v>
      </c>
      <c r="E86" s="180">
        <v>29.9</v>
      </c>
      <c r="F86" s="180">
        <v>29.9</v>
      </c>
    </row>
    <row r="87" spans="1:6" ht="12.75">
      <c r="A87" s="167"/>
      <c r="B87" s="195" t="s">
        <v>53</v>
      </c>
      <c r="C87" s="215">
        <v>0</v>
      </c>
      <c r="D87" s="179">
        <v>0</v>
      </c>
      <c r="E87" s="180">
        <v>3.5</v>
      </c>
      <c r="F87" s="180">
        <v>3.5</v>
      </c>
    </row>
    <row r="88" spans="1:6" ht="12.75">
      <c r="A88" s="167"/>
      <c r="B88" s="195" t="s">
        <v>152</v>
      </c>
      <c r="C88" s="215">
        <v>0</v>
      </c>
      <c r="D88" s="179">
        <v>0</v>
      </c>
      <c r="E88" s="180">
        <v>106.7</v>
      </c>
      <c r="F88" s="180">
        <v>106.7</v>
      </c>
    </row>
    <row r="89" spans="1:10" ht="12.75">
      <c r="A89" s="333"/>
      <c r="B89" s="195" t="s">
        <v>154</v>
      </c>
      <c r="C89" s="215">
        <v>0</v>
      </c>
      <c r="D89" s="179">
        <v>0</v>
      </c>
      <c r="E89" s="180">
        <v>3.1</v>
      </c>
      <c r="F89" s="180">
        <v>3.1</v>
      </c>
      <c r="J89" s="189"/>
    </row>
    <row r="90" spans="1:10" ht="12.75">
      <c r="A90" s="167"/>
      <c r="B90" s="226" t="s">
        <v>54</v>
      </c>
      <c r="C90" s="215">
        <v>0</v>
      </c>
      <c r="D90" s="179">
        <v>0</v>
      </c>
      <c r="E90" s="188">
        <v>7</v>
      </c>
      <c r="F90" s="188">
        <v>7</v>
      </c>
      <c r="J90" s="190"/>
    </row>
    <row r="91" spans="1:10" ht="12.75">
      <c r="A91" s="167"/>
      <c r="B91" s="195" t="s">
        <v>156</v>
      </c>
      <c r="C91" s="215">
        <v>0</v>
      </c>
      <c r="D91" s="179">
        <v>0</v>
      </c>
      <c r="E91" s="180">
        <v>6.9</v>
      </c>
      <c r="F91" s="180">
        <v>6.9</v>
      </c>
      <c r="J91" s="191"/>
    </row>
    <row r="92" spans="1:6" ht="12.75">
      <c r="A92" s="167"/>
      <c r="B92" s="195" t="s">
        <v>157</v>
      </c>
      <c r="C92" s="215">
        <v>0</v>
      </c>
      <c r="D92" s="179">
        <v>0</v>
      </c>
      <c r="E92" s="180">
        <v>11.1</v>
      </c>
      <c r="F92" s="180">
        <v>11.1</v>
      </c>
    </row>
    <row r="93" spans="1:6" ht="12.75">
      <c r="A93" s="167"/>
      <c r="B93" s="202" t="s">
        <v>22</v>
      </c>
      <c r="C93" s="215">
        <v>0</v>
      </c>
      <c r="D93" s="179">
        <v>0</v>
      </c>
      <c r="E93" s="188">
        <v>14.1</v>
      </c>
      <c r="F93" s="188">
        <v>14.1</v>
      </c>
    </row>
    <row r="94" spans="1:6" ht="12.75">
      <c r="A94" s="167"/>
      <c r="B94" s="227" t="s">
        <v>21</v>
      </c>
      <c r="C94" s="215">
        <v>0</v>
      </c>
      <c r="D94" s="179">
        <v>0</v>
      </c>
      <c r="E94" s="188">
        <v>4.7</v>
      </c>
      <c r="F94" s="188">
        <v>4.7</v>
      </c>
    </row>
    <row r="95" spans="1:6" ht="25.5">
      <c r="A95" s="167"/>
      <c r="B95" s="166" t="s">
        <v>69</v>
      </c>
      <c r="C95" s="219">
        <v>0</v>
      </c>
      <c r="D95" s="192">
        <v>0</v>
      </c>
      <c r="E95" s="193">
        <v>995.1</v>
      </c>
      <c r="F95" s="193">
        <v>995.1</v>
      </c>
    </row>
    <row r="96" spans="1:6" ht="12.75">
      <c r="A96" s="167"/>
      <c r="B96" s="195" t="s">
        <v>150</v>
      </c>
      <c r="C96" s="218">
        <v>0</v>
      </c>
      <c r="D96" s="185">
        <v>0</v>
      </c>
      <c r="E96" s="180">
        <v>3.4</v>
      </c>
      <c r="F96" s="180">
        <v>3.4</v>
      </c>
    </row>
    <row r="97" spans="1:6" ht="12.75">
      <c r="A97" s="167"/>
      <c r="B97" s="195" t="s">
        <v>56</v>
      </c>
      <c r="C97" s="220">
        <v>0</v>
      </c>
      <c r="D97" s="196">
        <v>0</v>
      </c>
      <c r="E97" s="197">
        <v>991.7</v>
      </c>
      <c r="F97" s="197">
        <v>991.7</v>
      </c>
    </row>
    <row r="98" spans="1:6" ht="7.5" customHeight="1">
      <c r="A98" s="167"/>
      <c r="B98" s="227"/>
      <c r="C98" s="215"/>
      <c r="D98" s="179"/>
      <c r="E98" s="188"/>
      <c r="F98" s="188"/>
    </row>
    <row r="99" spans="1:6" ht="12.75">
      <c r="A99" s="284" t="s">
        <v>171</v>
      </c>
      <c r="B99" s="250" t="s">
        <v>46</v>
      </c>
      <c r="C99" s="213">
        <v>0</v>
      </c>
      <c r="D99" s="175">
        <v>0</v>
      </c>
      <c r="E99" s="176">
        <v>6.1</v>
      </c>
      <c r="F99" s="176">
        <v>6.1</v>
      </c>
    </row>
    <row r="100" spans="1:6" ht="25.5">
      <c r="A100" s="167"/>
      <c r="B100" s="166" t="s">
        <v>70</v>
      </c>
      <c r="C100" s="214">
        <v>0</v>
      </c>
      <c r="D100" s="177">
        <v>0</v>
      </c>
      <c r="E100" s="198">
        <v>6.1</v>
      </c>
      <c r="F100" s="198">
        <v>6.1</v>
      </c>
    </row>
    <row r="101" spans="1:6" ht="12.75">
      <c r="A101" s="167"/>
      <c r="B101" s="227" t="s">
        <v>162</v>
      </c>
      <c r="C101" s="215">
        <v>0</v>
      </c>
      <c r="D101" s="179">
        <v>0</v>
      </c>
      <c r="E101" s="188">
        <v>0.2</v>
      </c>
      <c r="F101" s="188">
        <v>0.2</v>
      </c>
    </row>
    <row r="102" spans="1:6" ht="12.75">
      <c r="A102" s="167"/>
      <c r="B102" s="227" t="s">
        <v>36</v>
      </c>
      <c r="C102" s="215">
        <v>0</v>
      </c>
      <c r="D102" s="179">
        <v>0</v>
      </c>
      <c r="E102" s="188">
        <v>5.9</v>
      </c>
      <c r="F102" s="188">
        <v>5.9</v>
      </c>
    </row>
    <row r="103" spans="1:6" ht="7.5" customHeight="1">
      <c r="A103" s="167"/>
      <c r="B103" s="227"/>
      <c r="C103" s="215"/>
      <c r="D103" s="179"/>
      <c r="E103" s="188"/>
      <c r="F103" s="188"/>
    </row>
    <row r="104" spans="1:6" ht="12.75">
      <c r="A104" s="284" t="s">
        <v>172</v>
      </c>
      <c r="B104" s="250" t="s">
        <v>46</v>
      </c>
      <c r="C104" s="213">
        <v>0</v>
      </c>
      <c r="D104" s="175">
        <v>0</v>
      </c>
      <c r="E104" s="176">
        <v>424</v>
      </c>
      <c r="F104" s="176">
        <v>424</v>
      </c>
    </row>
    <row r="105" spans="1:6" ht="25.5">
      <c r="A105" s="167"/>
      <c r="B105" s="166" t="s">
        <v>70</v>
      </c>
      <c r="C105" s="214">
        <v>0</v>
      </c>
      <c r="D105" s="177">
        <v>0</v>
      </c>
      <c r="E105" s="198">
        <v>424</v>
      </c>
      <c r="F105" s="198">
        <v>424</v>
      </c>
    </row>
    <row r="106" spans="1:6" ht="12.75">
      <c r="A106" s="167"/>
      <c r="B106" s="227" t="s">
        <v>164</v>
      </c>
      <c r="C106" s="215">
        <v>0</v>
      </c>
      <c r="D106" s="179">
        <v>0</v>
      </c>
      <c r="E106" s="188">
        <v>10.6</v>
      </c>
      <c r="F106" s="188">
        <v>10.6</v>
      </c>
    </row>
    <row r="107" spans="1:6" ht="12.75">
      <c r="A107" s="167"/>
      <c r="B107" s="202" t="s">
        <v>23</v>
      </c>
      <c r="C107" s="215">
        <v>0</v>
      </c>
      <c r="D107" s="179">
        <v>0</v>
      </c>
      <c r="E107" s="180">
        <v>413.4</v>
      </c>
      <c r="F107" s="180">
        <v>413.4</v>
      </c>
    </row>
    <row r="108" spans="1:6" ht="7.5" customHeight="1">
      <c r="A108" s="167"/>
      <c r="B108" s="202"/>
      <c r="C108" s="215"/>
      <c r="D108" s="179"/>
      <c r="E108" s="180"/>
      <c r="F108" s="180"/>
    </row>
    <row r="109" spans="1:6" ht="12.75">
      <c r="A109" s="284" t="s">
        <v>173</v>
      </c>
      <c r="B109" s="249" t="s">
        <v>46</v>
      </c>
      <c r="C109" s="213">
        <v>0</v>
      </c>
      <c r="D109" s="175">
        <v>0</v>
      </c>
      <c r="E109" s="176">
        <v>65</v>
      </c>
      <c r="F109" s="176">
        <v>65</v>
      </c>
    </row>
    <row r="110" spans="1:6" ht="25.5">
      <c r="A110" s="199"/>
      <c r="B110" s="166" t="s">
        <v>70</v>
      </c>
      <c r="C110" s="221">
        <v>0</v>
      </c>
      <c r="D110" s="200">
        <v>0</v>
      </c>
      <c r="E110" s="201">
        <v>65</v>
      </c>
      <c r="F110" s="201">
        <v>65</v>
      </c>
    </row>
    <row r="111" spans="1:6" ht="12.75">
      <c r="A111" s="167"/>
      <c r="B111" s="202" t="s">
        <v>55</v>
      </c>
      <c r="C111" s="215">
        <v>0</v>
      </c>
      <c r="D111" s="179">
        <v>0</v>
      </c>
      <c r="E111" s="180">
        <v>65</v>
      </c>
      <c r="F111" s="180">
        <v>65</v>
      </c>
    </row>
    <row r="112" spans="1:6" ht="7.5" customHeight="1">
      <c r="A112" s="167"/>
      <c r="B112" s="202"/>
      <c r="C112" s="215"/>
      <c r="D112" s="179"/>
      <c r="E112" s="180"/>
      <c r="F112" s="180"/>
    </row>
    <row r="113" spans="1:6" ht="12.75">
      <c r="A113" s="284" t="s">
        <v>174</v>
      </c>
      <c r="B113" s="249" t="s">
        <v>46</v>
      </c>
      <c r="C113" s="213">
        <v>0</v>
      </c>
      <c r="D113" s="175">
        <v>0</v>
      </c>
      <c r="E113" s="176">
        <v>3.4</v>
      </c>
      <c r="F113" s="176">
        <v>3.4</v>
      </c>
    </row>
    <row r="114" spans="1:6" ht="25.5">
      <c r="A114" s="167"/>
      <c r="B114" s="166" t="s">
        <v>70</v>
      </c>
      <c r="C114" s="214">
        <v>0</v>
      </c>
      <c r="D114" s="177">
        <v>0</v>
      </c>
      <c r="E114" s="178">
        <v>3.4</v>
      </c>
      <c r="F114" s="178">
        <v>3.4</v>
      </c>
    </row>
    <row r="115" spans="1:6" ht="12.75">
      <c r="A115" s="167"/>
      <c r="B115" s="195" t="s">
        <v>167</v>
      </c>
      <c r="C115" s="215">
        <v>0</v>
      </c>
      <c r="D115" s="179">
        <v>0</v>
      </c>
      <c r="E115" s="180">
        <v>3.4</v>
      </c>
      <c r="F115" s="180">
        <v>3.4</v>
      </c>
    </row>
    <row r="116" spans="1:6" ht="7.5" customHeight="1" thickBot="1">
      <c r="A116" s="206"/>
      <c r="B116" s="228"/>
      <c r="C116" s="222"/>
      <c r="D116" s="203"/>
      <c r="E116" s="204"/>
      <c r="F116" s="230"/>
    </row>
    <row r="117" spans="1:6" ht="12.75">
      <c r="A117" s="345" t="s">
        <v>3</v>
      </c>
      <c r="B117" s="70"/>
      <c r="C117" s="351">
        <f>SUM(C10+C23+C27+C31+C35+C39+C49+C60+C64+C68+C72+C84+C99+C104+C109+C113)</f>
        <v>0</v>
      </c>
      <c r="D117" s="353">
        <f>SUM(D10+D23+D27+D31+D35+D39+D49+D60+D64+D68+D72+D84+D99+D104+D109+D113)</f>
        <v>181.6</v>
      </c>
      <c r="E117" s="351">
        <f>SUM(E10+E23+E27+E31+E35+E39+E49+E60+E64+E68+E72+E84+E99+E104+E109+E113)</f>
        <v>3070.9800000000005</v>
      </c>
      <c r="F117" s="349">
        <f>SUM(F10+F23+F27+F31+F35+F39+F49+F60+F64+F68+F72+F84+F99+F104+F109+F113)</f>
        <v>3252.58</v>
      </c>
    </row>
    <row r="118" spans="1:6" ht="13.5" thickBot="1">
      <c r="A118" s="346"/>
      <c r="B118" s="71"/>
      <c r="C118" s="352"/>
      <c r="D118" s="354"/>
      <c r="E118" s="352"/>
      <c r="F118" s="350"/>
    </row>
  </sheetData>
  <mergeCells count="10">
    <mergeCell ref="C7:D7"/>
    <mergeCell ref="A3:F3"/>
    <mergeCell ref="A7:A8"/>
    <mergeCell ref="A117:A118"/>
    <mergeCell ref="E7:E8"/>
    <mergeCell ref="F7:F8"/>
    <mergeCell ref="F117:F118"/>
    <mergeCell ref="C117:C118"/>
    <mergeCell ref="D117:D118"/>
    <mergeCell ref="E117:E118"/>
  </mergeCells>
  <printOptions horizontalCentered="1"/>
  <pageMargins left="0.31496062992125984" right="0.31496062992125984" top="0.5905511811023623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workbookViewId="0" topLeftCell="A1">
      <selection activeCell="G5" sqref="G5"/>
    </sheetView>
  </sheetViews>
  <sheetFormatPr defaultColWidth="9.00390625" defaultRowHeight="12.75"/>
  <cols>
    <col min="1" max="1" width="15.375" style="0" customWidth="1"/>
    <col min="2" max="2" width="9.75390625" style="0" customWidth="1"/>
    <col min="3" max="3" width="37.25390625" style="0" customWidth="1"/>
    <col min="4" max="4" width="10.00390625" style="0" customWidth="1"/>
    <col min="6" max="7" width="10.00390625" style="0" bestFit="1" customWidth="1"/>
    <col min="9" max="9" width="10.625" style="0" customWidth="1"/>
  </cols>
  <sheetData>
    <row r="1" ht="12.75">
      <c r="G1" s="10" t="s">
        <v>186</v>
      </c>
    </row>
    <row r="2" ht="12.75">
      <c r="G2" s="10" t="s">
        <v>39</v>
      </c>
    </row>
    <row r="3" spans="1:7" ht="15.75">
      <c r="A3" s="342" t="s">
        <v>88</v>
      </c>
      <c r="B3" s="342"/>
      <c r="C3" s="342"/>
      <c r="D3" s="342"/>
      <c r="E3" s="342"/>
      <c r="F3" s="342"/>
      <c r="G3" s="342"/>
    </row>
    <row r="4" spans="1:7" ht="9.75" customHeight="1">
      <c r="A4" s="65"/>
      <c r="B4" s="65"/>
      <c r="C4" s="65"/>
      <c r="D4" s="65"/>
      <c r="E4" s="65"/>
      <c r="F4" s="65"/>
      <c r="G4" s="65"/>
    </row>
    <row r="5" ht="12.75" customHeight="1">
      <c r="A5" s="87" t="s">
        <v>89</v>
      </c>
    </row>
    <row r="6" ht="9.75" customHeight="1">
      <c r="A6" s="73"/>
    </row>
    <row r="7" spans="1:7" ht="15" customHeight="1">
      <c r="A7" s="2" t="s">
        <v>92</v>
      </c>
      <c r="B7" s="2"/>
      <c r="G7" s="15" t="s">
        <v>38</v>
      </c>
    </row>
    <row r="8" spans="1:7" ht="7.5" customHeight="1" thickBot="1">
      <c r="A8" s="1"/>
      <c r="B8" s="2"/>
      <c r="G8" s="15"/>
    </row>
    <row r="9" spans="1:7" ht="12.75">
      <c r="A9" s="372" t="s">
        <v>5</v>
      </c>
      <c r="B9" s="372" t="s">
        <v>40</v>
      </c>
      <c r="C9" s="370" t="s">
        <v>91</v>
      </c>
      <c r="D9" s="374" t="s">
        <v>6</v>
      </c>
      <c r="E9" s="358"/>
      <c r="F9" s="358"/>
      <c r="G9" s="359"/>
    </row>
    <row r="10" spans="1:7" ht="12.75">
      <c r="A10" s="373"/>
      <c r="B10" s="373"/>
      <c r="C10" s="371"/>
      <c r="D10" s="375" t="s">
        <v>0</v>
      </c>
      <c r="E10" s="361"/>
      <c r="F10" s="362" t="s">
        <v>44</v>
      </c>
      <c r="G10" s="364" t="s">
        <v>7</v>
      </c>
    </row>
    <row r="11" spans="1:7" ht="13.5" thickBot="1">
      <c r="A11" s="373"/>
      <c r="B11" s="373"/>
      <c r="C11" s="371"/>
      <c r="D11" s="17" t="s">
        <v>1</v>
      </c>
      <c r="E11" s="92" t="s">
        <v>2</v>
      </c>
      <c r="F11" s="373"/>
      <c r="G11" s="376"/>
    </row>
    <row r="12" spans="1:7" ht="7.5" customHeight="1">
      <c r="A12" s="18"/>
      <c r="B12" s="18"/>
      <c r="C12" s="140"/>
      <c r="D12" s="19">
        <v>1</v>
      </c>
      <c r="E12" s="93">
        <v>2</v>
      </c>
      <c r="F12" s="94">
        <v>3</v>
      </c>
      <c r="G12" s="68" t="s">
        <v>109</v>
      </c>
    </row>
    <row r="13" spans="1:7" ht="11.25" customHeight="1">
      <c r="A13" s="100" t="s">
        <v>8</v>
      </c>
      <c r="B13" s="101">
        <v>1000</v>
      </c>
      <c r="C13" s="141" t="s">
        <v>46</v>
      </c>
      <c r="D13" s="113">
        <f>SUM(D14)</f>
        <v>0</v>
      </c>
      <c r="E13" s="107">
        <f>SUM(E14)</f>
        <v>0</v>
      </c>
      <c r="F13" s="326">
        <f>SUM(F14)</f>
        <v>244.2</v>
      </c>
      <c r="G13" s="327">
        <f aca="true" t="shared" si="0" ref="G13:G18">SUM(E13:F13)</f>
        <v>244.2</v>
      </c>
    </row>
    <row r="14" spans="1:9" ht="11.25" customHeight="1">
      <c r="A14" s="105"/>
      <c r="B14" s="106"/>
      <c r="C14" s="134" t="s">
        <v>60</v>
      </c>
      <c r="D14" s="109">
        <f>SUM(D15:D18)</f>
        <v>0</v>
      </c>
      <c r="E14" s="108">
        <f>SUM(E15:E18)</f>
        <v>0</v>
      </c>
      <c r="F14" s="294">
        <f>SUM(F15:F18)</f>
        <v>244.2</v>
      </c>
      <c r="G14" s="323">
        <f t="shared" si="0"/>
        <v>244.2</v>
      </c>
      <c r="I14" s="319"/>
    </row>
    <row r="15" spans="1:7" ht="11.25" customHeight="1">
      <c r="A15" s="38"/>
      <c r="B15" s="36"/>
      <c r="C15" s="88" t="s">
        <v>64</v>
      </c>
      <c r="D15" s="251">
        <v>0</v>
      </c>
      <c r="E15" s="252">
        <v>0</v>
      </c>
      <c r="F15" s="328">
        <v>36.9</v>
      </c>
      <c r="G15" s="329">
        <f t="shared" si="0"/>
        <v>36.9</v>
      </c>
    </row>
    <row r="16" spans="1:7" ht="11.25" customHeight="1">
      <c r="A16" s="38"/>
      <c r="B16" s="36"/>
      <c r="C16" s="34" t="s">
        <v>93</v>
      </c>
      <c r="D16" s="115">
        <v>0</v>
      </c>
      <c r="E16" s="52">
        <v>0</v>
      </c>
      <c r="F16" s="266">
        <v>8.7</v>
      </c>
      <c r="G16" s="329">
        <f t="shared" si="0"/>
        <v>8.7</v>
      </c>
    </row>
    <row r="17" spans="1:7" ht="11.25" customHeight="1">
      <c r="A17" s="38"/>
      <c r="B17" s="36"/>
      <c r="C17" s="34" t="s">
        <v>94</v>
      </c>
      <c r="D17" s="115">
        <v>0</v>
      </c>
      <c r="E17" s="52">
        <v>0</v>
      </c>
      <c r="F17" s="266">
        <v>147.6</v>
      </c>
      <c r="G17" s="329">
        <f t="shared" si="0"/>
        <v>147.6</v>
      </c>
    </row>
    <row r="18" spans="1:7" ht="11.25" customHeight="1">
      <c r="A18" s="38"/>
      <c r="B18" s="36"/>
      <c r="C18" s="69" t="s">
        <v>95</v>
      </c>
      <c r="D18" s="115">
        <v>0</v>
      </c>
      <c r="E18" s="52">
        <v>0</v>
      </c>
      <c r="F18" s="266">
        <v>51</v>
      </c>
      <c r="G18" s="329">
        <f t="shared" si="0"/>
        <v>51</v>
      </c>
    </row>
    <row r="19" spans="1:7" ht="7.5" customHeight="1" thickBot="1">
      <c r="A19" s="38"/>
      <c r="B19" s="36"/>
      <c r="C19" s="139"/>
      <c r="D19" s="116"/>
      <c r="E19" s="110"/>
      <c r="F19" s="330"/>
      <c r="G19" s="331"/>
    </row>
    <row r="20" spans="1:7" ht="11.25" customHeight="1">
      <c r="A20" s="102" t="s">
        <v>12</v>
      </c>
      <c r="B20" s="103">
        <v>4000</v>
      </c>
      <c r="C20" s="137" t="s">
        <v>46</v>
      </c>
      <c r="D20" s="126">
        <f>SUM(D21+D24)</f>
        <v>0</v>
      </c>
      <c r="E20" s="127">
        <f>SUM(E21+E24)</f>
        <v>0</v>
      </c>
      <c r="F20" s="117">
        <f>SUM(F21+F24)</f>
        <v>57.1</v>
      </c>
      <c r="G20" s="257">
        <f>SUM(G21+G24)</f>
        <v>57.1</v>
      </c>
    </row>
    <row r="21" spans="1:7" s="292" customFormat="1" ht="11.25" customHeight="1">
      <c r="A21" s="105"/>
      <c r="B21" s="106"/>
      <c r="C21" s="160" t="s">
        <v>179</v>
      </c>
      <c r="D21" s="128">
        <f>SUM(D22)</f>
        <v>0</v>
      </c>
      <c r="E21" s="58">
        <f>SUM(E22)</f>
        <v>0</v>
      </c>
      <c r="F21" s="128">
        <f>SUM(F22)</f>
        <v>55.1</v>
      </c>
      <c r="G21" s="300">
        <f>SUM(G22)</f>
        <v>55.1</v>
      </c>
    </row>
    <row r="22" spans="1:7" s="292" customFormat="1" ht="11.25" customHeight="1">
      <c r="A22" s="105"/>
      <c r="B22" s="106"/>
      <c r="C22" s="299" t="s">
        <v>180</v>
      </c>
      <c r="D22" s="295">
        <v>0</v>
      </c>
      <c r="E22" s="296">
        <v>0</v>
      </c>
      <c r="F22" s="297">
        <v>55.1</v>
      </c>
      <c r="G22" s="298">
        <f>SUM(E22:F22)</f>
        <v>55.1</v>
      </c>
    </row>
    <row r="23" spans="1:7" ht="7.5" customHeight="1">
      <c r="A23" s="105"/>
      <c r="B23" s="106"/>
      <c r="C23" s="291"/>
      <c r="D23" s="128"/>
      <c r="E23" s="108"/>
      <c r="F23" s="293"/>
      <c r="G23" s="294"/>
    </row>
    <row r="24" spans="1:7" ht="11.25" customHeight="1">
      <c r="A24" s="105"/>
      <c r="B24" s="106"/>
      <c r="C24" s="131" t="s">
        <v>71</v>
      </c>
      <c r="D24" s="128">
        <f>SUM(D25)</f>
        <v>0</v>
      </c>
      <c r="E24" s="58">
        <f>SUM(E25)</f>
        <v>0</v>
      </c>
      <c r="F24" s="128">
        <f>SUM(F25)</f>
        <v>2</v>
      </c>
      <c r="G24" s="294">
        <f>SUM(E24:F24)</f>
        <v>2</v>
      </c>
    </row>
    <row r="25" spans="1:7" ht="11.25" customHeight="1">
      <c r="A25" s="38"/>
      <c r="B25" s="36"/>
      <c r="C25" s="34" t="s">
        <v>72</v>
      </c>
      <c r="D25" s="115">
        <v>0</v>
      </c>
      <c r="E25" s="52">
        <v>0</v>
      </c>
      <c r="F25" s="266">
        <v>2</v>
      </c>
      <c r="G25" s="267">
        <f>SUM(E25:F25)</f>
        <v>2</v>
      </c>
    </row>
    <row r="26" spans="1:7" ht="7.5" customHeight="1" thickBot="1">
      <c r="A26" s="39"/>
      <c r="B26" s="37"/>
      <c r="C26" s="135"/>
      <c r="D26" s="118"/>
      <c r="E26" s="111"/>
      <c r="F26" s="320"/>
      <c r="G26" s="321"/>
    </row>
    <row r="27" spans="1:7" ht="11.25" customHeight="1">
      <c r="A27" s="100" t="s">
        <v>13</v>
      </c>
      <c r="B27" s="101">
        <v>5100</v>
      </c>
      <c r="C27" s="138" t="s">
        <v>46</v>
      </c>
      <c r="D27" s="276">
        <f>SUM(D28+D31)</f>
        <v>0</v>
      </c>
      <c r="E27" s="152">
        <f>SUM(E28+E31)</f>
        <v>0</v>
      </c>
      <c r="F27" s="277">
        <f>SUM(F28+F31)</f>
        <v>68.3</v>
      </c>
      <c r="G27" s="255">
        <f>SUM(G28+G31)</f>
        <v>68.3</v>
      </c>
    </row>
    <row r="28" spans="1:9" ht="11.25" customHeight="1">
      <c r="A28" s="38"/>
      <c r="B28" s="36"/>
      <c r="C28" s="132" t="s">
        <v>97</v>
      </c>
      <c r="D28" s="114">
        <f>SUM(D29:D29)</f>
        <v>0</v>
      </c>
      <c r="E28" s="51">
        <f>SUM(E29:E29)</f>
        <v>0</v>
      </c>
      <c r="F28" s="322">
        <f>SUM(F29:F29)</f>
        <v>12.7</v>
      </c>
      <c r="G28" s="323">
        <f>SUM(E28:F28)</f>
        <v>12.7</v>
      </c>
      <c r="H28" s="1"/>
      <c r="I28" s="319"/>
    </row>
    <row r="29" spans="1:7" ht="11.25" customHeight="1">
      <c r="A29" s="38"/>
      <c r="B29" s="36"/>
      <c r="C29" s="34" t="s">
        <v>75</v>
      </c>
      <c r="D29" s="115">
        <v>0</v>
      </c>
      <c r="E29" s="52">
        <v>0</v>
      </c>
      <c r="F29" s="266">
        <v>12.7</v>
      </c>
      <c r="G29" s="267">
        <f>SUM(E29:F29)</f>
        <v>12.7</v>
      </c>
    </row>
    <row r="30" spans="1:7" ht="7.5" customHeight="1">
      <c r="A30" s="38"/>
      <c r="B30" s="36"/>
      <c r="C30" s="35"/>
      <c r="D30" s="115"/>
      <c r="E30" s="52"/>
      <c r="F30" s="324"/>
      <c r="G30" s="267"/>
    </row>
    <row r="31" spans="1:7" ht="11.25" customHeight="1">
      <c r="A31" s="38"/>
      <c r="B31" s="36"/>
      <c r="C31" s="130" t="s">
        <v>98</v>
      </c>
      <c r="D31" s="56">
        <f>SUM(D32:D37)</f>
        <v>0</v>
      </c>
      <c r="E31" s="42">
        <f>SUM(E32:E37)</f>
        <v>0</v>
      </c>
      <c r="F31" s="258">
        <f>SUM(F32:F37)</f>
        <v>55.599999999999994</v>
      </c>
      <c r="G31" s="269">
        <f aca="true" t="shared" si="1" ref="G31:G37">SUM(E31:F31)</f>
        <v>55.599999999999994</v>
      </c>
    </row>
    <row r="32" spans="1:7" ht="11.25" customHeight="1">
      <c r="A32" s="38"/>
      <c r="B32" s="36"/>
      <c r="C32" s="34" t="s">
        <v>79</v>
      </c>
      <c r="D32" s="119">
        <v>0</v>
      </c>
      <c r="E32" s="54">
        <v>0</v>
      </c>
      <c r="F32" s="262">
        <v>29.5</v>
      </c>
      <c r="G32" s="325">
        <f t="shared" si="1"/>
        <v>29.5</v>
      </c>
    </row>
    <row r="33" spans="1:7" ht="11.25" customHeight="1">
      <c r="A33" s="38"/>
      <c r="B33" s="36"/>
      <c r="C33" s="34" t="s">
        <v>100</v>
      </c>
      <c r="D33" s="119">
        <v>0</v>
      </c>
      <c r="E33" s="54">
        <v>0</v>
      </c>
      <c r="F33" s="266">
        <v>2.9</v>
      </c>
      <c r="G33" s="325">
        <f t="shared" si="1"/>
        <v>2.9</v>
      </c>
    </row>
    <row r="34" spans="1:7" ht="11.25" customHeight="1">
      <c r="A34" s="38"/>
      <c r="B34" s="36"/>
      <c r="C34" s="34" t="s">
        <v>101</v>
      </c>
      <c r="D34" s="119">
        <v>0</v>
      </c>
      <c r="E34" s="54">
        <v>0</v>
      </c>
      <c r="F34" s="266">
        <v>1.3</v>
      </c>
      <c r="G34" s="325">
        <f t="shared" si="1"/>
        <v>1.3</v>
      </c>
    </row>
    <row r="35" spans="1:7" ht="11.25" customHeight="1">
      <c r="A35" s="38"/>
      <c r="B35" s="36"/>
      <c r="C35" s="40" t="s">
        <v>102</v>
      </c>
      <c r="D35" s="119">
        <v>0</v>
      </c>
      <c r="E35" s="54">
        <v>0</v>
      </c>
      <c r="F35" s="266">
        <v>19</v>
      </c>
      <c r="G35" s="325">
        <f t="shared" si="1"/>
        <v>19</v>
      </c>
    </row>
    <row r="36" spans="1:7" ht="11.25" customHeight="1">
      <c r="A36" s="38"/>
      <c r="B36" s="36"/>
      <c r="C36" s="40" t="s">
        <v>103</v>
      </c>
      <c r="D36" s="119">
        <v>0</v>
      </c>
      <c r="E36" s="54">
        <v>0</v>
      </c>
      <c r="F36" s="266">
        <v>1</v>
      </c>
      <c r="G36" s="325">
        <f t="shared" si="1"/>
        <v>1</v>
      </c>
    </row>
    <row r="37" spans="1:7" ht="11.25" customHeight="1">
      <c r="A37" s="38"/>
      <c r="B37" s="36"/>
      <c r="C37" s="40" t="s">
        <v>104</v>
      </c>
      <c r="D37" s="119">
        <v>0</v>
      </c>
      <c r="E37" s="54">
        <v>0</v>
      </c>
      <c r="F37" s="266">
        <v>1.9</v>
      </c>
      <c r="G37" s="325">
        <f t="shared" si="1"/>
        <v>1.9</v>
      </c>
    </row>
    <row r="38" spans="1:7" ht="7.5" customHeight="1" thickBot="1">
      <c r="A38" s="38"/>
      <c r="B38" s="36"/>
      <c r="C38" s="139"/>
      <c r="D38" s="120"/>
      <c r="E38" s="55"/>
      <c r="F38" s="270"/>
      <c r="G38" s="271"/>
    </row>
    <row r="39" spans="1:7" ht="11.25" customHeight="1">
      <c r="A39" s="102" t="s">
        <v>15</v>
      </c>
      <c r="B39" s="103">
        <v>5000</v>
      </c>
      <c r="C39" s="137" t="s">
        <v>46</v>
      </c>
      <c r="D39" s="126">
        <f>SUM(D40+D45)</f>
        <v>0</v>
      </c>
      <c r="E39" s="127">
        <f>SUM(E40+E45)</f>
        <v>141.6</v>
      </c>
      <c r="F39" s="257">
        <f>SUM(F40+F45)</f>
        <v>146.10000000000002</v>
      </c>
      <c r="G39" s="272">
        <f>SUM(E39:F39)</f>
        <v>287.70000000000005</v>
      </c>
    </row>
    <row r="40" spans="1:7" ht="11.25" customHeight="1">
      <c r="A40" s="38"/>
      <c r="B40" s="36"/>
      <c r="C40" s="130" t="s">
        <v>82</v>
      </c>
      <c r="D40" s="114">
        <f>SUM(D41:D42)</f>
        <v>0</v>
      </c>
      <c r="E40" s="51">
        <v>141.6</v>
      </c>
      <c r="F40" s="265">
        <f>SUM(F41:F42)</f>
        <v>139.3</v>
      </c>
      <c r="G40" s="323">
        <f>SUM(E40:F40)</f>
        <v>280.9</v>
      </c>
    </row>
    <row r="41" spans="1:7" ht="11.25" customHeight="1">
      <c r="A41" s="38"/>
      <c r="B41" s="36"/>
      <c r="C41" s="34" t="s">
        <v>83</v>
      </c>
      <c r="D41" s="115">
        <v>0</v>
      </c>
      <c r="E41" s="52">
        <v>0</v>
      </c>
      <c r="F41" s="274">
        <v>83.4</v>
      </c>
      <c r="G41" s="267">
        <f>SUM(E41:F41)</f>
        <v>83.4</v>
      </c>
    </row>
    <row r="42" spans="1:7" ht="11.25" customHeight="1">
      <c r="A42" s="38"/>
      <c r="B42" s="36"/>
      <c r="C42" s="34" t="s">
        <v>105</v>
      </c>
      <c r="D42" s="115">
        <v>0</v>
      </c>
      <c r="E42" s="52">
        <v>0</v>
      </c>
      <c r="F42" s="266">
        <v>55.9</v>
      </c>
      <c r="G42" s="267">
        <f>SUM(E42:F42)</f>
        <v>55.9</v>
      </c>
    </row>
    <row r="43" spans="1:7" ht="11.25" customHeight="1">
      <c r="A43" s="38"/>
      <c r="B43" s="36"/>
      <c r="C43" s="34" t="s">
        <v>184</v>
      </c>
      <c r="D43" s="115">
        <v>0</v>
      </c>
      <c r="E43" s="52">
        <v>141.6</v>
      </c>
      <c r="F43" s="266">
        <v>0</v>
      </c>
      <c r="G43" s="267">
        <f>SUM(E43:F43)</f>
        <v>141.6</v>
      </c>
    </row>
    <row r="44" spans="1:7" ht="7.5" customHeight="1">
      <c r="A44" s="38"/>
      <c r="B44" s="36"/>
      <c r="C44" s="35"/>
      <c r="D44" s="115"/>
      <c r="E44" s="52"/>
      <c r="F44" s="266"/>
      <c r="G44" s="267"/>
    </row>
    <row r="45" spans="1:9" ht="11.25" customHeight="1">
      <c r="A45" s="38"/>
      <c r="B45" s="36"/>
      <c r="C45" s="130" t="s">
        <v>86</v>
      </c>
      <c r="D45" s="56">
        <f>SUM(D46:D46)</f>
        <v>0</v>
      </c>
      <c r="E45" s="42">
        <f>SUM(E46:E46)</f>
        <v>0</v>
      </c>
      <c r="F45" s="273">
        <f>SUM(F46:F46)</f>
        <v>6.8</v>
      </c>
      <c r="G45" s="268">
        <f>SUM(E45:F45)</f>
        <v>6.8</v>
      </c>
      <c r="H45" s="1"/>
      <c r="I45" s="43"/>
    </row>
    <row r="46" spans="1:7" ht="11.25" customHeight="1">
      <c r="A46" s="38"/>
      <c r="B46" s="36"/>
      <c r="C46" s="34" t="s">
        <v>87</v>
      </c>
      <c r="D46" s="115">
        <v>0</v>
      </c>
      <c r="E46" s="52">
        <v>0</v>
      </c>
      <c r="F46" s="266">
        <v>6.8</v>
      </c>
      <c r="G46" s="267">
        <f>SUM(E46:F46)</f>
        <v>6.8</v>
      </c>
    </row>
    <row r="47" spans="1:7" ht="7.5" customHeight="1" thickBot="1">
      <c r="A47" s="39"/>
      <c r="B47" s="37"/>
      <c r="C47" s="133"/>
      <c r="D47" s="120"/>
      <c r="E47" s="148"/>
      <c r="F47" s="270"/>
      <c r="G47" s="271"/>
    </row>
    <row r="48" spans="1:7" ht="12" customHeight="1">
      <c r="A48" s="100" t="s">
        <v>20</v>
      </c>
      <c r="B48" s="150">
        <v>3000</v>
      </c>
      <c r="C48" s="149"/>
      <c r="D48" s="151">
        <v>0</v>
      </c>
      <c r="E48" s="152">
        <v>0</v>
      </c>
      <c r="F48" s="255">
        <v>871.5</v>
      </c>
      <c r="G48" s="255">
        <v>871.5</v>
      </c>
    </row>
    <row r="49" spans="1:7" ht="12" customHeight="1">
      <c r="A49" s="38"/>
      <c r="B49" s="144"/>
      <c r="C49" s="143">
        <v>3116</v>
      </c>
      <c r="D49" s="57">
        <v>0</v>
      </c>
      <c r="E49" s="53">
        <v>0</v>
      </c>
      <c r="F49" s="273">
        <v>7.5</v>
      </c>
      <c r="G49" s="273">
        <v>7.5</v>
      </c>
    </row>
    <row r="50" spans="1:7" ht="11.25" customHeight="1">
      <c r="A50" s="380"/>
      <c r="B50" s="144"/>
      <c r="C50" s="12" t="s">
        <v>176</v>
      </c>
      <c r="D50" s="115">
        <v>0</v>
      </c>
      <c r="E50" s="52">
        <v>0</v>
      </c>
      <c r="F50" s="266">
        <v>7.5</v>
      </c>
      <c r="G50" s="266">
        <v>7.5</v>
      </c>
    </row>
    <row r="51" spans="1:7" ht="7.5" customHeight="1">
      <c r="A51" s="380"/>
      <c r="B51" s="144"/>
      <c r="C51" s="12"/>
      <c r="D51" s="56"/>
      <c r="E51" s="42"/>
      <c r="F51" s="266"/>
      <c r="G51" s="266"/>
    </row>
    <row r="52" spans="1:9" ht="11.25" customHeight="1">
      <c r="A52" s="380"/>
      <c r="B52" s="144"/>
      <c r="C52" s="130">
        <v>3122</v>
      </c>
      <c r="D52" s="57">
        <v>0</v>
      </c>
      <c r="E52" s="53">
        <v>0</v>
      </c>
      <c r="F52" s="273">
        <v>178.5</v>
      </c>
      <c r="G52" s="273">
        <v>178.5</v>
      </c>
      <c r="I52" s="145"/>
    </row>
    <row r="53" spans="1:9" ht="11.25" customHeight="1">
      <c r="A53" s="380"/>
      <c r="B53" s="144"/>
      <c r="C53" s="12" t="s">
        <v>134</v>
      </c>
      <c r="D53" s="115">
        <v>0</v>
      </c>
      <c r="E53" s="52">
        <v>0</v>
      </c>
      <c r="F53" s="266">
        <v>2</v>
      </c>
      <c r="G53" s="266">
        <v>2</v>
      </c>
      <c r="I53" s="145"/>
    </row>
    <row r="54" spans="1:9" ht="11.25" customHeight="1">
      <c r="A54" s="380"/>
      <c r="B54" s="144"/>
      <c r="C54" s="12" t="s">
        <v>136</v>
      </c>
      <c r="D54" s="115">
        <v>0</v>
      </c>
      <c r="E54" s="52">
        <v>0</v>
      </c>
      <c r="F54" s="266">
        <v>0.2</v>
      </c>
      <c r="G54" s="266">
        <v>0.2</v>
      </c>
      <c r="I54" s="145"/>
    </row>
    <row r="55" spans="1:9" ht="11.25" customHeight="1">
      <c r="A55" s="380"/>
      <c r="B55" s="144"/>
      <c r="C55" s="12" t="s">
        <v>138</v>
      </c>
      <c r="D55" s="115">
        <v>0</v>
      </c>
      <c r="E55" s="52">
        <v>0</v>
      </c>
      <c r="F55" s="266">
        <v>148.3</v>
      </c>
      <c r="G55" s="266">
        <v>148.3</v>
      </c>
      <c r="I55" s="146"/>
    </row>
    <row r="56" spans="1:9" ht="11.25" customHeight="1">
      <c r="A56" s="380"/>
      <c r="B56" s="144"/>
      <c r="C56" s="59" t="s">
        <v>139</v>
      </c>
      <c r="D56" s="115">
        <v>0</v>
      </c>
      <c r="E56" s="52">
        <v>0</v>
      </c>
      <c r="F56" s="274">
        <v>10.3</v>
      </c>
      <c r="G56" s="274">
        <v>10.3</v>
      </c>
      <c r="H56" s="7"/>
      <c r="I56" s="146"/>
    </row>
    <row r="57" spans="1:9" ht="11.25" customHeight="1">
      <c r="A57" s="380"/>
      <c r="B57" s="144"/>
      <c r="C57" s="12" t="s">
        <v>141</v>
      </c>
      <c r="D57" s="115">
        <v>0</v>
      </c>
      <c r="E57" s="52">
        <v>0</v>
      </c>
      <c r="F57" s="266">
        <v>1.2</v>
      </c>
      <c r="G57" s="266">
        <v>1.2</v>
      </c>
      <c r="I57" s="145"/>
    </row>
    <row r="58" spans="1:9" ht="11.25" customHeight="1">
      <c r="A58" s="380"/>
      <c r="B58" s="144"/>
      <c r="C58" s="12" t="s">
        <v>143</v>
      </c>
      <c r="D58" s="115">
        <v>0</v>
      </c>
      <c r="E58" s="52">
        <v>0</v>
      </c>
      <c r="F58" s="266">
        <v>8.6</v>
      </c>
      <c r="G58" s="266">
        <v>8.6</v>
      </c>
      <c r="I58" s="145"/>
    </row>
    <row r="59" spans="1:9" ht="11.25" customHeight="1">
      <c r="A59" s="380"/>
      <c r="B59" s="144"/>
      <c r="C59" s="12" t="s">
        <v>146</v>
      </c>
      <c r="D59" s="115">
        <v>0</v>
      </c>
      <c r="E59" s="52">
        <v>0</v>
      </c>
      <c r="F59" s="266">
        <v>7.9</v>
      </c>
      <c r="G59" s="266">
        <v>7.9</v>
      </c>
      <c r="I59" s="147"/>
    </row>
    <row r="60" spans="1:9" ht="7.5" customHeight="1">
      <c r="A60" s="380"/>
      <c r="B60" s="144"/>
      <c r="C60" s="99"/>
      <c r="D60" s="115"/>
      <c r="E60" s="52"/>
      <c r="F60" s="266"/>
      <c r="G60" s="266"/>
      <c r="I60" s="147"/>
    </row>
    <row r="61" spans="1:7" ht="11.25" customHeight="1">
      <c r="A61" s="380"/>
      <c r="B61" s="144"/>
      <c r="C61" s="153">
        <v>3123</v>
      </c>
      <c r="D61" s="57">
        <v>0</v>
      </c>
      <c r="E61" s="53">
        <v>0</v>
      </c>
      <c r="F61" s="273">
        <v>187</v>
      </c>
      <c r="G61" s="273">
        <v>187</v>
      </c>
    </row>
    <row r="62" spans="1:7" ht="11.25" customHeight="1">
      <c r="A62" s="380"/>
      <c r="B62" s="144"/>
      <c r="C62" s="59" t="s">
        <v>148</v>
      </c>
      <c r="D62" s="115">
        <v>0</v>
      </c>
      <c r="E62" s="52">
        <v>0</v>
      </c>
      <c r="F62" s="266">
        <v>29.9</v>
      </c>
      <c r="G62" s="266">
        <v>29.9</v>
      </c>
    </row>
    <row r="63" spans="1:7" ht="11.25" customHeight="1">
      <c r="A63" s="380"/>
      <c r="B63" s="144"/>
      <c r="C63" s="12" t="s">
        <v>53</v>
      </c>
      <c r="D63" s="115">
        <v>0</v>
      </c>
      <c r="E63" s="52">
        <v>0</v>
      </c>
      <c r="F63" s="266">
        <v>3.5</v>
      </c>
      <c r="G63" s="266">
        <v>3.5</v>
      </c>
    </row>
    <row r="64" spans="1:7" ht="11.25" customHeight="1">
      <c r="A64" s="380"/>
      <c r="B64" s="144"/>
      <c r="C64" s="12" t="s">
        <v>152</v>
      </c>
      <c r="D64" s="115">
        <v>0</v>
      </c>
      <c r="E64" s="52">
        <v>0</v>
      </c>
      <c r="F64" s="266">
        <v>106.7</v>
      </c>
      <c r="G64" s="266">
        <v>106.7</v>
      </c>
    </row>
    <row r="65" spans="1:7" ht="11.25" customHeight="1">
      <c r="A65" s="380"/>
      <c r="B65" s="144"/>
      <c r="C65" s="12" t="s">
        <v>154</v>
      </c>
      <c r="D65" s="115">
        <v>0</v>
      </c>
      <c r="E65" s="52">
        <v>0</v>
      </c>
      <c r="F65" s="266">
        <v>3.1</v>
      </c>
      <c r="G65" s="266">
        <v>3.1</v>
      </c>
    </row>
    <row r="66" spans="1:7" ht="11.25" customHeight="1">
      <c r="A66" s="380"/>
      <c r="B66" s="144"/>
      <c r="C66" s="59" t="s">
        <v>54</v>
      </c>
      <c r="D66" s="115">
        <v>0</v>
      </c>
      <c r="E66" s="52">
        <v>0</v>
      </c>
      <c r="F66" s="274">
        <v>7</v>
      </c>
      <c r="G66" s="274">
        <v>7</v>
      </c>
    </row>
    <row r="67" spans="1:7" ht="11.25" customHeight="1">
      <c r="A67" s="380"/>
      <c r="B67" s="144"/>
      <c r="C67" s="12" t="s">
        <v>156</v>
      </c>
      <c r="D67" s="115">
        <v>0</v>
      </c>
      <c r="E67" s="52">
        <v>0</v>
      </c>
      <c r="F67" s="266">
        <v>6.9</v>
      </c>
      <c r="G67" s="266">
        <v>6.9</v>
      </c>
    </row>
    <row r="68" spans="1:7" ht="12" customHeight="1">
      <c r="A68" s="380"/>
      <c r="B68" s="144"/>
      <c r="C68" s="12" t="s">
        <v>157</v>
      </c>
      <c r="D68" s="115">
        <v>0</v>
      </c>
      <c r="E68" s="52">
        <v>0</v>
      </c>
      <c r="F68" s="266">
        <v>11.1</v>
      </c>
      <c r="G68" s="266">
        <v>11.1</v>
      </c>
    </row>
    <row r="69" spans="1:7" ht="11.25" customHeight="1">
      <c r="A69" s="380"/>
      <c r="B69" s="144"/>
      <c r="C69" s="11" t="s">
        <v>22</v>
      </c>
      <c r="D69" s="115">
        <v>0</v>
      </c>
      <c r="E69" s="52">
        <v>0</v>
      </c>
      <c r="F69" s="274">
        <v>14.1</v>
      </c>
      <c r="G69" s="274">
        <v>14.1</v>
      </c>
    </row>
    <row r="70" spans="1:7" ht="11.25" customHeight="1">
      <c r="A70" s="380"/>
      <c r="B70" s="144"/>
      <c r="C70" s="46" t="s">
        <v>21</v>
      </c>
      <c r="D70" s="115">
        <v>0</v>
      </c>
      <c r="E70" s="52">
        <v>0</v>
      </c>
      <c r="F70" s="274">
        <v>4.7</v>
      </c>
      <c r="G70" s="274">
        <v>4.7</v>
      </c>
    </row>
    <row r="71" spans="1:7" ht="7.5" customHeight="1">
      <c r="A71" s="380"/>
      <c r="B71" s="144"/>
      <c r="C71" s="46"/>
      <c r="D71" s="115"/>
      <c r="E71" s="52"/>
      <c r="F71" s="274"/>
      <c r="G71" s="274"/>
    </row>
    <row r="72" spans="1:7" ht="11.25" customHeight="1">
      <c r="A72" s="380"/>
      <c r="B72" s="144"/>
      <c r="C72" s="134">
        <v>3145</v>
      </c>
      <c r="D72" s="57">
        <v>0</v>
      </c>
      <c r="E72" s="53">
        <v>0</v>
      </c>
      <c r="F72" s="275">
        <v>6.1</v>
      </c>
      <c r="G72" s="275">
        <v>6.1</v>
      </c>
    </row>
    <row r="73" spans="1:7" ht="11.25" customHeight="1">
      <c r="A73" s="380"/>
      <c r="B73" s="144"/>
      <c r="C73" s="46" t="s">
        <v>162</v>
      </c>
      <c r="D73" s="115">
        <v>0</v>
      </c>
      <c r="E73" s="52">
        <v>0</v>
      </c>
      <c r="F73" s="274">
        <v>0.2</v>
      </c>
      <c r="G73" s="274">
        <v>0.2</v>
      </c>
    </row>
    <row r="74" spans="1:7" ht="11.25" customHeight="1">
      <c r="A74" s="380"/>
      <c r="B74" s="144"/>
      <c r="C74" s="46" t="s">
        <v>36</v>
      </c>
      <c r="D74" s="115">
        <v>0</v>
      </c>
      <c r="E74" s="52">
        <v>0</v>
      </c>
      <c r="F74" s="274">
        <v>5.9</v>
      </c>
      <c r="G74" s="274">
        <v>5.9</v>
      </c>
    </row>
    <row r="75" spans="1:7" ht="7.5" customHeight="1">
      <c r="A75" s="380"/>
      <c r="B75" s="144"/>
      <c r="C75" s="46"/>
      <c r="D75" s="115"/>
      <c r="E75" s="52"/>
      <c r="F75" s="274"/>
      <c r="G75" s="274"/>
    </row>
    <row r="76" spans="1:7" ht="11.25" customHeight="1">
      <c r="A76" s="380"/>
      <c r="B76" s="144"/>
      <c r="C76" s="134">
        <v>3147</v>
      </c>
      <c r="D76" s="57">
        <v>0</v>
      </c>
      <c r="E76" s="53">
        <v>0</v>
      </c>
      <c r="F76" s="275">
        <v>424</v>
      </c>
      <c r="G76" s="275">
        <v>424</v>
      </c>
    </row>
    <row r="77" spans="1:11" ht="10.5" customHeight="1">
      <c r="A77" s="380"/>
      <c r="B77" s="144"/>
      <c r="C77" s="46" t="s">
        <v>164</v>
      </c>
      <c r="D77" s="115">
        <v>0</v>
      </c>
      <c r="E77" s="52">
        <v>0</v>
      </c>
      <c r="F77" s="274">
        <v>10.6</v>
      </c>
      <c r="G77" s="274">
        <v>10.6</v>
      </c>
      <c r="K77" s="43"/>
    </row>
    <row r="78" spans="1:7" ht="11.25" customHeight="1">
      <c r="A78" s="380"/>
      <c r="B78" s="144"/>
      <c r="C78" s="11" t="s">
        <v>23</v>
      </c>
      <c r="D78" s="115">
        <v>0</v>
      </c>
      <c r="E78" s="52">
        <v>0</v>
      </c>
      <c r="F78" s="266">
        <v>413.4</v>
      </c>
      <c r="G78" s="266">
        <v>413.4</v>
      </c>
    </row>
    <row r="79" spans="1:7" ht="7.5" customHeight="1">
      <c r="A79" s="380"/>
      <c r="B79" s="144"/>
      <c r="C79" s="159"/>
      <c r="D79" s="115"/>
      <c r="E79" s="52"/>
      <c r="F79" s="266"/>
      <c r="G79" s="266"/>
    </row>
    <row r="80" spans="1:7" ht="11.25" customHeight="1">
      <c r="A80" s="380"/>
      <c r="B80" s="144"/>
      <c r="C80" s="160">
        <v>3421</v>
      </c>
      <c r="D80" s="57">
        <v>0</v>
      </c>
      <c r="E80" s="53">
        <v>0</v>
      </c>
      <c r="F80" s="273">
        <v>65</v>
      </c>
      <c r="G80" s="273">
        <v>65</v>
      </c>
    </row>
    <row r="81" spans="1:7" ht="11.25" customHeight="1">
      <c r="A81" s="380"/>
      <c r="B81" s="144"/>
      <c r="C81" s="159" t="s">
        <v>55</v>
      </c>
      <c r="D81" s="115">
        <v>0</v>
      </c>
      <c r="E81" s="52">
        <v>0</v>
      </c>
      <c r="F81" s="266">
        <v>65</v>
      </c>
      <c r="G81" s="266">
        <v>65</v>
      </c>
    </row>
    <row r="82" spans="1:7" ht="7.5" customHeight="1">
      <c r="A82" s="380"/>
      <c r="B82" s="144"/>
      <c r="C82" s="159"/>
      <c r="D82" s="115"/>
      <c r="E82" s="52"/>
      <c r="F82" s="266"/>
      <c r="G82" s="266"/>
    </row>
    <row r="83" spans="1:7" ht="11.25" customHeight="1">
      <c r="A83" s="380"/>
      <c r="B83" s="144"/>
      <c r="C83" s="160">
        <v>4322</v>
      </c>
      <c r="D83" s="57">
        <v>0</v>
      </c>
      <c r="E83" s="53">
        <v>0</v>
      </c>
      <c r="F83" s="273">
        <v>3.4</v>
      </c>
      <c r="G83" s="273">
        <v>3.4</v>
      </c>
    </row>
    <row r="84" spans="1:7" ht="11.25" customHeight="1">
      <c r="A84" s="380"/>
      <c r="B84" s="144"/>
      <c r="C84" s="12" t="s">
        <v>167</v>
      </c>
      <c r="D84" s="115">
        <v>0</v>
      </c>
      <c r="E84" s="52">
        <v>0</v>
      </c>
      <c r="F84" s="266">
        <v>3.4</v>
      </c>
      <c r="G84" s="266">
        <v>3.4</v>
      </c>
    </row>
    <row r="85" spans="1:7" ht="7.5" customHeight="1" thickBot="1">
      <c r="A85" s="380"/>
      <c r="B85" s="144"/>
      <c r="C85" s="34"/>
      <c r="D85" s="118"/>
      <c r="E85" s="111"/>
      <c r="F85" s="238"/>
      <c r="G85" s="238"/>
    </row>
    <row r="86" spans="1:7" ht="7.5" customHeight="1">
      <c r="A86" s="336" t="s">
        <v>41</v>
      </c>
      <c r="B86" s="337"/>
      <c r="C86" s="337"/>
      <c r="D86" s="368">
        <f>SUM(D13+D20+D27+D39+D48)</f>
        <v>0</v>
      </c>
      <c r="E86" s="381">
        <f>SUM(E13+E20+E27+E39+E48)</f>
        <v>141.6</v>
      </c>
      <c r="F86" s="368">
        <f>SUM(F13+F20+F27+F39+F48)</f>
        <v>1387.2</v>
      </c>
      <c r="G86" s="355">
        <f>SUM(G13+G20+G27+G39+G48)</f>
        <v>1528.8000000000002</v>
      </c>
    </row>
    <row r="87" spans="1:7" ht="7.5" customHeight="1" thickBot="1">
      <c r="A87" s="338"/>
      <c r="B87" s="339"/>
      <c r="C87" s="339"/>
      <c r="D87" s="369"/>
      <c r="E87" s="382"/>
      <c r="F87" s="369"/>
      <c r="G87" s="356"/>
    </row>
    <row r="91" s="16" customFormat="1" ht="15.75">
      <c r="A91" s="2" t="s">
        <v>99</v>
      </c>
    </row>
    <row r="92" s="16" customFormat="1" ht="12" customHeight="1" thickBot="1">
      <c r="A92" s="2"/>
    </row>
    <row r="93" spans="1:7" ht="12.75">
      <c r="A93" s="372" t="s">
        <v>5</v>
      </c>
      <c r="B93" s="372" t="s">
        <v>40</v>
      </c>
      <c r="C93" s="370" t="s">
        <v>91</v>
      </c>
      <c r="D93" s="357" t="s">
        <v>43</v>
      </c>
      <c r="E93" s="358"/>
      <c r="F93" s="358"/>
      <c r="G93" s="359"/>
    </row>
    <row r="94" spans="1:7" ht="12.75">
      <c r="A94" s="373"/>
      <c r="B94" s="373"/>
      <c r="C94" s="371"/>
      <c r="D94" s="360" t="s">
        <v>0</v>
      </c>
      <c r="E94" s="361"/>
      <c r="F94" s="362" t="s">
        <v>44</v>
      </c>
      <c r="G94" s="364" t="s">
        <v>7</v>
      </c>
    </row>
    <row r="95" spans="1:7" ht="12.75">
      <c r="A95" s="363"/>
      <c r="B95" s="363"/>
      <c r="C95" s="383"/>
      <c r="D95" s="278" t="s">
        <v>1</v>
      </c>
      <c r="E95" s="66" t="s">
        <v>2</v>
      </c>
      <c r="F95" s="363"/>
      <c r="G95" s="365"/>
    </row>
    <row r="96" spans="1:7" s="9" customFormat="1" ht="10.5" customHeight="1" thickBot="1">
      <c r="A96" s="3"/>
      <c r="B96" s="3"/>
      <c r="C96" s="136"/>
      <c r="D96" s="4">
        <v>1</v>
      </c>
      <c r="E96" s="95">
        <v>2</v>
      </c>
      <c r="F96" s="98">
        <v>3</v>
      </c>
      <c r="G96" s="67" t="s">
        <v>109</v>
      </c>
    </row>
    <row r="97" spans="1:7" s="9" customFormat="1" ht="10.5" customHeight="1">
      <c r="A97" s="102" t="s">
        <v>8</v>
      </c>
      <c r="B97" s="103">
        <v>1000</v>
      </c>
      <c r="C97" s="137" t="s">
        <v>46</v>
      </c>
      <c r="D97" s="124">
        <f>SUM(D98)</f>
        <v>0</v>
      </c>
      <c r="E97" s="125">
        <f>SUM(E98)</f>
        <v>0</v>
      </c>
      <c r="F97" s="280">
        <f>SUM(F98)</f>
        <v>360.6</v>
      </c>
      <c r="G97" s="281">
        <f>SUM(E97:F97)</f>
        <v>360.6</v>
      </c>
    </row>
    <row r="98" spans="1:7" s="9" customFormat="1" ht="10.5" customHeight="1">
      <c r="A98" s="38"/>
      <c r="B98" s="36"/>
      <c r="C98" s="130" t="s">
        <v>61</v>
      </c>
      <c r="D98" s="129">
        <f>SUM(D99:D100)</f>
        <v>0</v>
      </c>
      <c r="E98" s="41">
        <f>SUM(E99:E100)</f>
        <v>0</v>
      </c>
      <c r="F98" s="56">
        <f>SUM(F99:F100)</f>
        <v>360.6</v>
      </c>
      <c r="G98" s="258">
        <f>SUM(E98:F98)</f>
        <v>360.6</v>
      </c>
    </row>
    <row r="99" spans="1:9" s="9" customFormat="1" ht="10.5" customHeight="1">
      <c r="A99" s="38"/>
      <c r="B99" s="36"/>
      <c r="C99" s="34" t="s">
        <v>106</v>
      </c>
      <c r="D99" s="119">
        <v>0</v>
      </c>
      <c r="E99" s="54">
        <v>0</v>
      </c>
      <c r="F99" s="266">
        <v>33.1</v>
      </c>
      <c r="G99" s="261">
        <f>SUM(E99:F99)</f>
        <v>33.1</v>
      </c>
      <c r="I99" s="332"/>
    </row>
    <row r="100" spans="1:7" s="9" customFormat="1" ht="10.5" customHeight="1">
      <c r="A100" s="38"/>
      <c r="B100" s="36"/>
      <c r="C100" s="34" t="s">
        <v>107</v>
      </c>
      <c r="D100" s="256">
        <v>0</v>
      </c>
      <c r="E100" s="96">
        <v>0</v>
      </c>
      <c r="F100" s="266">
        <v>327.5</v>
      </c>
      <c r="G100" s="261">
        <f>SUM(E100:F100)</f>
        <v>327.5</v>
      </c>
    </row>
    <row r="101" spans="1:7" s="9" customFormat="1" ht="7.5" customHeight="1" thickBot="1">
      <c r="A101" s="39"/>
      <c r="B101" s="37"/>
      <c r="C101" s="135"/>
      <c r="D101" s="121"/>
      <c r="E101" s="97"/>
      <c r="F101" s="282"/>
      <c r="G101" s="283"/>
    </row>
    <row r="102" spans="1:7" ht="11.25" customHeight="1">
      <c r="A102" s="100" t="s">
        <v>13</v>
      </c>
      <c r="B102" s="101">
        <v>5100</v>
      </c>
      <c r="C102" s="137" t="s">
        <v>46</v>
      </c>
      <c r="D102" s="112">
        <f>SUM(D103)</f>
        <v>0</v>
      </c>
      <c r="E102" s="112">
        <f>SUM(E103)</f>
        <v>0</v>
      </c>
      <c r="F102" s="112">
        <f>SUM(F103)</f>
        <v>7</v>
      </c>
      <c r="G102" s="279">
        <f>SUM(G103)</f>
        <v>7</v>
      </c>
    </row>
    <row r="103" spans="1:7" ht="11.25" customHeight="1">
      <c r="A103" s="38"/>
      <c r="B103" s="36"/>
      <c r="C103" s="130" t="s">
        <v>96</v>
      </c>
      <c r="D103" s="57">
        <f>SUM(D104)</f>
        <v>0</v>
      </c>
      <c r="E103" s="53">
        <f>SUM(E104)</f>
        <v>0</v>
      </c>
      <c r="F103" s="273">
        <f>SUM(F104)</f>
        <v>7</v>
      </c>
      <c r="G103" s="268">
        <f>SUM(E103:F103)</f>
        <v>7</v>
      </c>
    </row>
    <row r="104" spans="1:7" ht="11.25" customHeight="1">
      <c r="A104" s="38"/>
      <c r="B104" s="36"/>
      <c r="C104" s="34" t="s">
        <v>74</v>
      </c>
      <c r="D104" s="115">
        <v>0</v>
      </c>
      <c r="E104" s="52">
        <v>0</v>
      </c>
      <c r="F104" s="266">
        <v>7</v>
      </c>
      <c r="G104" s="267">
        <f>SUM(E104:F104)</f>
        <v>7</v>
      </c>
    </row>
    <row r="105" spans="1:7" s="9" customFormat="1" ht="7.5" customHeight="1" thickBot="1">
      <c r="A105" s="38"/>
      <c r="B105" s="36"/>
      <c r="C105" s="253"/>
      <c r="D105" s="116"/>
      <c r="E105" s="254"/>
      <c r="F105" s="236"/>
      <c r="G105" s="237"/>
    </row>
    <row r="106" spans="1:7" s="9" customFormat="1" ht="15" customHeight="1">
      <c r="A106" s="102" t="s">
        <v>15</v>
      </c>
      <c r="B106" s="103">
        <v>5000</v>
      </c>
      <c r="C106" s="138" t="s">
        <v>46</v>
      </c>
      <c r="D106" s="117">
        <f>SUM(D108+D109)</f>
        <v>0</v>
      </c>
      <c r="E106" s="104">
        <f>SUM(E107+E109)</f>
        <v>40</v>
      </c>
      <c r="F106" s="257">
        <f>SUM(F107+F109)</f>
        <v>210.8</v>
      </c>
      <c r="G106" s="257">
        <f>SUM(E106:F106)</f>
        <v>250.8</v>
      </c>
    </row>
    <row r="107" spans="1:7" s="9" customFormat="1" ht="11.25" customHeight="1">
      <c r="A107" s="38"/>
      <c r="B107" s="36"/>
      <c r="C107" s="132" t="s">
        <v>110</v>
      </c>
      <c r="D107" s="122">
        <f>SUM(D108)</f>
        <v>0</v>
      </c>
      <c r="E107" s="123">
        <f>SUM(E108)</f>
        <v>40</v>
      </c>
      <c r="F107" s="258">
        <f>SUM(F108)</f>
        <v>80.8</v>
      </c>
      <c r="G107" s="259">
        <f>SUM(E107:F107)</f>
        <v>120.8</v>
      </c>
    </row>
    <row r="108" spans="1:7" s="9" customFormat="1" ht="11.25" customHeight="1">
      <c r="A108" s="38"/>
      <c r="B108" s="36"/>
      <c r="C108" s="34" t="s">
        <v>108</v>
      </c>
      <c r="D108" s="119">
        <v>0</v>
      </c>
      <c r="E108" s="54">
        <v>40</v>
      </c>
      <c r="F108" s="260">
        <v>80.8</v>
      </c>
      <c r="G108" s="261">
        <f>SUM(E108:F108)</f>
        <v>120.8</v>
      </c>
    </row>
    <row r="109" spans="1:9" ht="11.25" customHeight="1">
      <c r="A109" s="38"/>
      <c r="B109" s="36"/>
      <c r="C109" s="130" t="s">
        <v>86</v>
      </c>
      <c r="D109" s="122">
        <f>SUM(D110)</f>
        <v>0</v>
      </c>
      <c r="E109" s="123">
        <f>SUM(E110)</f>
        <v>0</v>
      </c>
      <c r="F109" s="258">
        <f>SUM(F110)</f>
        <v>130</v>
      </c>
      <c r="G109" s="259">
        <f>SUM(E109:F109)</f>
        <v>130</v>
      </c>
      <c r="I109" s="43"/>
    </row>
    <row r="110" spans="1:7" ht="11.25" customHeight="1">
      <c r="A110" s="38"/>
      <c r="B110" s="36"/>
      <c r="C110" s="34" t="s">
        <v>87</v>
      </c>
      <c r="D110" s="119">
        <v>0</v>
      </c>
      <c r="E110" s="54">
        <v>0</v>
      </c>
      <c r="F110" s="262">
        <v>130</v>
      </c>
      <c r="G110" s="261">
        <f>SUM(E110:F110)</f>
        <v>130</v>
      </c>
    </row>
    <row r="111" spans="1:7" ht="7.5" customHeight="1" thickBot="1">
      <c r="A111" s="39"/>
      <c r="B111" s="37"/>
      <c r="C111" s="135"/>
      <c r="D111" s="256"/>
      <c r="E111" s="96"/>
      <c r="F111" s="263"/>
      <c r="G111" s="264"/>
    </row>
    <row r="112" spans="1:9" ht="12" customHeight="1">
      <c r="A112" s="102" t="s">
        <v>20</v>
      </c>
      <c r="B112" s="103">
        <v>3000</v>
      </c>
      <c r="C112" s="313" t="s">
        <v>46</v>
      </c>
      <c r="D112" s="117">
        <v>0</v>
      </c>
      <c r="E112" s="104">
        <v>0</v>
      </c>
      <c r="F112" s="257">
        <v>1105.4</v>
      </c>
      <c r="G112" s="257">
        <v>1105.4</v>
      </c>
      <c r="I112" s="155"/>
    </row>
    <row r="113" spans="1:9" ht="11.25" customHeight="1">
      <c r="A113" s="161"/>
      <c r="B113" s="377"/>
      <c r="C113" s="154">
        <v>3121</v>
      </c>
      <c r="D113" s="114">
        <v>0</v>
      </c>
      <c r="E113" s="51">
        <v>0</v>
      </c>
      <c r="F113" s="265">
        <v>109.9</v>
      </c>
      <c r="G113" s="265">
        <v>109.9</v>
      </c>
      <c r="I113" s="147"/>
    </row>
    <row r="114" spans="1:9" ht="10.5" customHeight="1">
      <c r="A114" s="161"/>
      <c r="B114" s="378"/>
      <c r="C114" s="157" t="s">
        <v>132</v>
      </c>
      <c r="D114" s="119">
        <v>0</v>
      </c>
      <c r="E114" s="54">
        <v>0</v>
      </c>
      <c r="F114" s="266">
        <v>109.9</v>
      </c>
      <c r="G114" s="266">
        <v>109.9</v>
      </c>
      <c r="I114" s="155"/>
    </row>
    <row r="115" spans="1:9" ht="10.5" customHeight="1">
      <c r="A115" s="161"/>
      <c r="B115" s="378"/>
      <c r="C115" s="158">
        <v>3122</v>
      </c>
      <c r="D115" s="56">
        <v>0</v>
      </c>
      <c r="E115" s="42">
        <v>0</v>
      </c>
      <c r="F115" s="258">
        <v>0.4</v>
      </c>
      <c r="G115" s="258">
        <v>0.4</v>
      </c>
      <c r="I115" s="155"/>
    </row>
    <row r="116" spans="1:9" ht="10.5" customHeight="1">
      <c r="A116" s="161"/>
      <c r="B116" s="378"/>
      <c r="C116" s="157" t="s">
        <v>143</v>
      </c>
      <c r="D116" s="119">
        <v>0</v>
      </c>
      <c r="E116" s="54">
        <v>0</v>
      </c>
      <c r="F116" s="262">
        <v>0.4</v>
      </c>
      <c r="G116" s="262">
        <v>0.4</v>
      </c>
      <c r="I116" s="156"/>
    </row>
    <row r="117" spans="1:9" ht="10.5" customHeight="1">
      <c r="A117" s="161"/>
      <c r="B117" s="378"/>
      <c r="C117" s="158">
        <v>3123</v>
      </c>
      <c r="D117" s="56">
        <v>0</v>
      </c>
      <c r="E117" s="42">
        <v>0</v>
      </c>
      <c r="F117" s="258">
        <v>995.1</v>
      </c>
      <c r="G117" s="258">
        <v>995.1</v>
      </c>
      <c r="I117" s="156"/>
    </row>
    <row r="118" spans="1:9" ht="10.5" customHeight="1">
      <c r="A118" s="161"/>
      <c r="B118" s="378"/>
      <c r="C118" s="157" t="s">
        <v>150</v>
      </c>
      <c r="D118" s="119">
        <v>0</v>
      </c>
      <c r="E118" s="54">
        <v>0</v>
      </c>
      <c r="F118" s="266">
        <v>3.4</v>
      </c>
      <c r="G118" s="266">
        <v>3.4</v>
      </c>
      <c r="I118" s="156"/>
    </row>
    <row r="119" spans="1:9" ht="10.5" customHeight="1" thickBot="1">
      <c r="A119" s="162"/>
      <c r="B119" s="379"/>
      <c r="C119" s="157" t="s">
        <v>56</v>
      </c>
      <c r="D119" s="256">
        <v>0</v>
      </c>
      <c r="E119" s="96">
        <v>0</v>
      </c>
      <c r="F119" s="270">
        <v>991.7</v>
      </c>
      <c r="G119" s="270">
        <v>991.7</v>
      </c>
      <c r="I119" s="147"/>
    </row>
    <row r="120" spans="1:7" ht="12.75">
      <c r="A120" s="336" t="s">
        <v>42</v>
      </c>
      <c r="B120" s="337"/>
      <c r="C120" s="337"/>
      <c r="D120" s="368">
        <f>SUM(D97+D102+D106+D112)</f>
        <v>0</v>
      </c>
      <c r="E120" s="366">
        <f>SUM(E97+E102+E106+E112)</f>
        <v>40</v>
      </c>
      <c r="F120" s="355">
        <f>SUM(F97+F102+F106+F112)</f>
        <v>1683.8000000000002</v>
      </c>
      <c r="G120" s="355">
        <f>SUM(G97+G102+G106+G112)</f>
        <v>1723.8000000000002</v>
      </c>
    </row>
    <row r="121" spans="1:7" ht="13.5" thickBot="1">
      <c r="A121" s="338"/>
      <c r="B121" s="339"/>
      <c r="C121" s="339"/>
      <c r="D121" s="369"/>
      <c r="E121" s="367"/>
      <c r="F121" s="356"/>
      <c r="G121" s="356"/>
    </row>
  </sheetData>
  <mergeCells count="27">
    <mergeCell ref="A3:G3"/>
    <mergeCell ref="A9:A11"/>
    <mergeCell ref="B9:B11"/>
    <mergeCell ref="B113:B119"/>
    <mergeCell ref="A50:A85"/>
    <mergeCell ref="F86:F87"/>
    <mergeCell ref="G86:G87"/>
    <mergeCell ref="D86:D87"/>
    <mergeCell ref="E86:E87"/>
    <mergeCell ref="C93:C95"/>
    <mergeCell ref="D9:G9"/>
    <mergeCell ref="D10:E10"/>
    <mergeCell ref="F10:F11"/>
    <mergeCell ref="G10:G11"/>
    <mergeCell ref="C9:C11"/>
    <mergeCell ref="A93:A95"/>
    <mergeCell ref="B93:B95"/>
    <mergeCell ref="A86:C87"/>
    <mergeCell ref="A120:C121"/>
    <mergeCell ref="G120:G121"/>
    <mergeCell ref="D93:G93"/>
    <mergeCell ref="D94:E94"/>
    <mergeCell ref="F94:F95"/>
    <mergeCell ref="G94:G95"/>
    <mergeCell ref="E120:E121"/>
    <mergeCell ref="F120:F121"/>
    <mergeCell ref="D120:D121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8" r:id="rId1"/>
  <headerFooter alignWithMargins="0">
    <oddHeader>&amp;R
</oddHeader>
  </headerFooter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D29" sqref="D29"/>
    </sheetView>
  </sheetViews>
  <sheetFormatPr defaultColWidth="9.00390625" defaultRowHeight="12.75"/>
  <cols>
    <col min="1" max="1" width="41.375" style="0" customWidth="1"/>
    <col min="2" max="2" width="11.375" style="0" customWidth="1"/>
    <col min="3" max="3" width="56.75390625" style="0" customWidth="1"/>
  </cols>
  <sheetData>
    <row r="1" spans="3:9" ht="12.75">
      <c r="C1" s="10" t="s">
        <v>188</v>
      </c>
      <c r="F1" s="1"/>
      <c r="I1" s="1"/>
    </row>
    <row r="2" spans="3:9" ht="12.75">
      <c r="C2" s="10" t="s">
        <v>37</v>
      </c>
      <c r="F2" s="1"/>
      <c r="I2" s="1"/>
    </row>
    <row r="3" spans="1:3" ht="15.75">
      <c r="A3" s="342" t="s">
        <v>129</v>
      </c>
      <c r="B3" s="342"/>
      <c r="C3" s="342"/>
    </row>
    <row r="4" ht="13.5" thickBot="1"/>
    <row r="5" spans="1:3" ht="12.75">
      <c r="A5" s="20" t="s">
        <v>24</v>
      </c>
      <c r="B5" s="21" t="s">
        <v>25</v>
      </c>
      <c r="C5" s="22" t="s">
        <v>26</v>
      </c>
    </row>
    <row r="6" spans="1:3" ht="13.5" thickBot="1">
      <c r="A6" s="23"/>
      <c r="B6" s="24" t="s">
        <v>27</v>
      </c>
      <c r="C6" s="25"/>
    </row>
    <row r="7" spans="1:3" ht="12.75">
      <c r="A7" s="26" t="s">
        <v>28</v>
      </c>
      <c r="B7" s="310">
        <f>SUM(B8:B13)</f>
        <v>604.8</v>
      </c>
      <c r="C7" s="27" t="s">
        <v>46</v>
      </c>
    </row>
    <row r="8" spans="1:3" ht="12.75">
      <c r="A8" s="11" t="s">
        <v>29</v>
      </c>
      <c r="B8" s="301">
        <v>36.9</v>
      </c>
      <c r="C8" s="28" t="s">
        <v>111</v>
      </c>
    </row>
    <row r="9" spans="1:3" ht="12.75">
      <c r="A9" s="11" t="s">
        <v>9</v>
      </c>
      <c r="B9" s="301">
        <v>8.7</v>
      </c>
      <c r="C9" s="28" t="s">
        <v>58</v>
      </c>
    </row>
    <row r="10" spans="1:3" ht="12.75">
      <c r="A10" s="11" t="s">
        <v>10</v>
      </c>
      <c r="B10" s="301">
        <v>180.7</v>
      </c>
      <c r="C10" s="28" t="s">
        <v>112</v>
      </c>
    </row>
    <row r="11" spans="1:3" ht="12.75">
      <c r="A11" s="11"/>
      <c r="B11" s="301"/>
      <c r="C11" s="28" t="s">
        <v>113</v>
      </c>
    </row>
    <row r="12" spans="1:3" ht="12.75">
      <c r="A12" s="11" t="s">
        <v>11</v>
      </c>
      <c r="B12" s="301">
        <v>51</v>
      </c>
      <c r="C12" s="28" t="s">
        <v>114</v>
      </c>
    </row>
    <row r="13" spans="1:3" ht="13.5" thickBot="1">
      <c r="A13" s="11" t="s">
        <v>30</v>
      </c>
      <c r="B13" s="301">
        <v>327.5</v>
      </c>
      <c r="C13" s="28" t="s">
        <v>115</v>
      </c>
    </row>
    <row r="14" spans="1:3" ht="12.75">
      <c r="A14" s="31" t="s">
        <v>31</v>
      </c>
      <c r="B14" s="312">
        <f>SUM(B15:B16)</f>
        <v>57.1</v>
      </c>
      <c r="C14" s="308" t="s">
        <v>46</v>
      </c>
    </row>
    <row r="15" spans="1:3" s="8" customFormat="1" ht="11.25">
      <c r="A15" s="59" t="s">
        <v>181</v>
      </c>
      <c r="B15" s="302">
        <v>55.1</v>
      </c>
      <c r="C15" s="60" t="s">
        <v>182</v>
      </c>
    </row>
    <row r="16" spans="1:3" ht="13.5" thickBot="1">
      <c r="A16" s="44" t="s">
        <v>116</v>
      </c>
      <c r="B16" s="303">
        <v>2</v>
      </c>
      <c r="C16" s="45" t="s">
        <v>49</v>
      </c>
    </row>
    <row r="17" spans="1:3" ht="12.75">
      <c r="A17" s="31" t="s">
        <v>32</v>
      </c>
      <c r="B17" s="312">
        <f>SUM(B18:B25)</f>
        <v>75.30000000000001</v>
      </c>
      <c r="C17" s="32" t="s">
        <v>46</v>
      </c>
    </row>
    <row r="18" spans="1:3" s="8" customFormat="1" ht="11.25">
      <c r="A18" s="46" t="s">
        <v>117</v>
      </c>
      <c r="B18" s="304">
        <v>7</v>
      </c>
      <c r="C18" s="28" t="s">
        <v>177</v>
      </c>
    </row>
    <row r="19" spans="1:3" ht="12.75">
      <c r="A19" s="11" t="s">
        <v>14</v>
      </c>
      <c r="B19" s="301">
        <v>12.7</v>
      </c>
      <c r="C19" s="28" t="s">
        <v>118</v>
      </c>
    </row>
    <row r="20" spans="1:3" ht="12.75">
      <c r="A20" s="11" t="s">
        <v>119</v>
      </c>
      <c r="B20" s="301">
        <v>29.5</v>
      </c>
      <c r="C20" s="28" t="s">
        <v>120</v>
      </c>
    </row>
    <row r="21" spans="1:3" ht="12.75">
      <c r="A21" s="11" t="s">
        <v>48</v>
      </c>
      <c r="B21" s="301">
        <v>2.9</v>
      </c>
      <c r="C21" s="28" t="s">
        <v>121</v>
      </c>
    </row>
    <row r="22" spans="1:3" ht="12.75">
      <c r="A22" s="11" t="s">
        <v>33</v>
      </c>
      <c r="B22" s="301">
        <v>1.3</v>
      </c>
      <c r="C22" s="28" t="s">
        <v>122</v>
      </c>
    </row>
    <row r="23" spans="1:3" ht="12.75">
      <c r="A23" s="11" t="s">
        <v>124</v>
      </c>
      <c r="B23" s="301">
        <v>19</v>
      </c>
      <c r="C23" s="28" t="s">
        <v>125</v>
      </c>
    </row>
    <row r="24" spans="1:3" ht="12.75">
      <c r="A24" s="11" t="s">
        <v>50</v>
      </c>
      <c r="B24" s="301">
        <v>1.9</v>
      </c>
      <c r="C24" s="28" t="s">
        <v>125</v>
      </c>
    </row>
    <row r="25" spans="1:3" ht="13.5" thickBot="1">
      <c r="A25" s="11" t="s">
        <v>51</v>
      </c>
      <c r="B25" s="301">
        <v>1</v>
      </c>
      <c r="C25" s="28" t="s">
        <v>123</v>
      </c>
    </row>
    <row r="26" spans="1:5" ht="12.75">
      <c r="A26" s="31" t="s">
        <v>34</v>
      </c>
      <c r="B26" s="311">
        <f>SUM(B27:B31)</f>
        <v>356.90000000000003</v>
      </c>
      <c r="C26" s="32" t="s">
        <v>46</v>
      </c>
      <c r="E26" s="43"/>
    </row>
    <row r="27" spans="1:3" ht="12.75">
      <c r="A27" s="11" t="s">
        <v>16</v>
      </c>
      <c r="B27" s="301">
        <v>83.4</v>
      </c>
      <c r="C27" s="28" t="s">
        <v>52</v>
      </c>
    </row>
    <row r="28" spans="1:3" ht="12.75">
      <c r="A28" s="11" t="s">
        <v>17</v>
      </c>
      <c r="B28" s="301">
        <v>55.9</v>
      </c>
      <c r="C28" s="28" t="s">
        <v>126</v>
      </c>
    </row>
    <row r="29" spans="1:3" ht="12.75">
      <c r="A29" s="48" t="s">
        <v>18</v>
      </c>
      <c r="B29" s="305">
        <v>80.8</v>
      </c>
      <c r="C29" s="47" t="s">
        <v>178</v>
      </c>
    </row>
    <row r="30" spans="1:3" ht="12.75">
      <c r="A30" s="48" t="s">
        <v>19</v>
      </c>
      <c r="B30" s="305">
        <v>136.8</v>
      </c>
      <c r="C30" s="47" t="s">
        <v>127</v>
      </c>
    </row>
    <row r="31" spans="1:3" ht="23.25" thickBot="1">
      <c r="A31" s="50"/>
      <c r="B31" s="309"/>
      <c r="C31" s="47" t="s">
        <v>128</v>
      </c>
    </row>
    <row r="32" spans="1:3" ht="12.75">
      <c r="A32" s="26" t="s">
        <v>35</v>
      </c>
      <c r="B32" s="310">
        <f>SUM(B33:B59)</f>
        <v>1976.9</v>
      </c>
      <c r="C32" s="27" t="s">
        <v>46</v>
      </c>
    </row>
    <row r="33" spans="1:3" ht="12.75">
      <c r="A33" s="12" t="s">
        <v>130</v>
      </c>
      <c r="B33" s="306">
        <v>7.5</v>
      </c>
      <c r="C33" s="49" t="s">
        <v>131</v>
      </c>
    </row>
    <row r="34" spans="1:3" ht="12.75">
      <c r="A34" s="12" t="s">
        <v>132</v>
      </c>
      <c r="B34" s="306">
        <v>109.9</v>
      </c>
      <c r="C34" s="142" t="s">
        <v>133</v>
      </c>
    </row>
    <row r="35" spans="1:3" ht="12.75">
      <c r="A35" s="12" t="s">
        <v>134</v>
      </c>
      <c r="B35" s="306">
        <v>2</v>
      </c>
      <c r="C35" s="6" t="s">
        <v>135</v>
      </c>
    </row>
    <row r="36" spans="1:3" ht="12.75">
      <c r="A36" s="12" t="s">
        <v>136</v>
      </c>
      <c r="B36" s="306">
        <v>0.2</v>
      </c>
      <c r="C36" s="49" t="s">
        <v>137</v>
      </c>
    </row>
    <row r="37" spans="1:3" ht="12.75">
      <c r="A37" s="5" t="s">
        <v>138</v>
      </c>
      <c r="B37" s="306">
        <v>148.3</v>
      </c>
      <c r="C37" s="49" t="s">
        <v>123</v>
      </c>
    </row>
    <row r="38" spans="1:3" ht="12.75">
      <c r="A38" s="59" t="s">
        <v>139</v>
      </c>
      <c r="B38" s="302">
        <v>10.3</v>
      </c>
      <c r="C38" s="49" t="s">
        <v>140</v>
      </c>
    </row>
    <row r="39" spans="1:3" ht="12.75">
      <c r="A39" s="12" t="s">
        <v>141</v>
      </c>
      <c r="B39" s="306">
        <v>1.2</v>
      </c>
      <c r="C39" s="49" t="s">
        <v>142</v>
      </c>
    </row>
    <row r="40" spans="1:3" ht="12.75">
      <c r="A40" s="12" t="s">
        <v>143</v>
      </c>
      <c r="B40" s="306">
        <v>9</v>
      </c>
      <c r="C40" s="49" t="s">
        <v>144</v>
      </c>
    </row>
    <row r="41" spans="1:3" ht="12.75">
      <c r="A41" s="5"/>
      <c r="B41" s="306"/>
      <c r="C41" s="142" t="s">
        <v>145</v>
      </c>
    </row>
    <row r="42" spans="1:3" ht="12.75">
      <c r="A42" s="12" t="s">
        <v>146</v>
      </c>
      <c r="B42" s="306">
        <v>7.9</v>
      </c>
      <c r="C42" s="49" t="s">
        <v>147</v>
      </c>
    </row>
    <row r="43" spans="1:3" ht="12.75">
      <c r="A43" s="59" t="s">
        <v>148</v>
      </c>
      <c r="B43" s="306">
        <v>29.9</v>
      </c>
      <c r="C43" s="49" t="s">
        <v>149</v>
      </c>
    </row>
    <row r="44" spans="1:3" ht="12.75">
      <c r="A44" s="12" t="s">
        <v>53</v>
      </c>
      <c r="B44" s="306">
        <v>3.5</v>
      </c>
      <c r="C44" s="49" t="s">
        <v>153</v>
      </c>
    </row>
    <row r="45" spans="1:3" ht="12.75">
      <c r="A45" s="12" t="s">
        <v>150</v>
      </c>
      <c r="B45" s="306">
        <v>3.4</v>
      </c>
      <c r="C45" s="142" t="s">
        <v>151</v>
      </c>
    </row>
    <row r="46" spans="1:3" ht="12.75">
      <c r="A46" s="12" t="s">
        <v>152</v>
      </c>
      <c r="B46" s="306">
        <v>106.7</v>
      </c>
      <c r="C46" s="49" t="s">
        <v>153</v>
      </c>
    </row>
    <row r="47" spans="1:3" ht="12.75">
      <c r="A47" s="12" t="s">
        <v>154</v>
      </c>
      <c r="B47" s="306">
        <v>3.1</v>
      </c>
      <c r="C47" s="49" t="s">
        <v>137</v>
      </c>
    </row>
    <row r="48" spans="1:3" ht="12.75">
      <c r="A48" s="59" t="s">
        <v>54</v>
      </c>
      <c r="B48" s="302">
        <v>7</v>
      </c>
      <c r="C48" s="60" t="s">
        <v>155</v>
      </c>
    </row>
    <row r="49" spans="1:3" ht="12.75">
      <c r="A49" s="12" t="s">
        <v>156</v>
      </c>
      <c r="B49" s="306">
        <v>6.9</v>
      </c>
      <c r="C49" s="49" t="s">
        <v>158</v>
      </c>
    </row>
    <row r="50" spans="1:3" ht="12.75">
      <c r="A50" s="12" t="s">
        <v>157</v>
      </c>
      <c r="B50" s="306">
        <v>11.1</v>
      </c>
      <c r="C50" s="49" t="s">
        <v>159</v>
      </c>
    </row>
    <row r="51" spans="1:3" ht="12.75">
      <c r="A51" s="12" t="s">
        <v>56</v>
      </c>
      <c r="B51" s="306">
        <v>991.7</v>
      </c>
      <c r="C51" s="142" t="s">
        <v>160</v>
      </c>
    </row>
    <row r="52" spans="1:3" ht="12.75">
      <c r="A52" s="61" t="s">
        <v>22</v>
      </c>
      <c r="B52" s="301">
        <v>14.1</v>
      </c>
      <c r="C52" s="62" t="s">
        <v>153</v>
      </c>
    </row>
    <row r="53" spans="1:3" ht="12.75">
      <c r="A53" s="46" t="s">
        <v>21</v>
      </c>
      <c r="B53" s="307">
        <v>4.7</v>
      </c>
      <c r="C53" s="62" t="s">
        <v>161</v>
      </c>
    </row>
    <row r="54" spans="1:3" ht="12.75">
      <c r="A54" s="46" t="s">
        <v>162</v>
      </c>
      <c r="B54" s="301">
        <v>0.2</v>
      </c>
      <c r="C54" s="62" t="s">
        <v>153</v>
      </c>
    </row>
    <row r="55" spans="1:3" ht="12.75">
      <c r="A55" s="46" t="s">
        <v>36</v>
      </c>
      <c r="B55" s="301">
        <v>5.9</v>
      </c>
      <c r="C55" s="62" t="s">
        <v>163</v>
      </c>
    </row>
    <row r="56" spans="1:3" ht="12.75">
      <c r="A56" s="46" t="s">
        <v>164</v>
      </c>
      <c r="B56" s="301">
        <v>10.6</v>
      </c>
      <c r="C56" s="62" t="s">
        <v>165</v>
      </c>
    </row>
    <row r="57" spans="1:3" ht="12.75">
      <c r="A57" s="61" t="s">
        <v>23</v>
      </c>
      <c r="B57" s="306">
        <v>413.4</v>
      </c>
      <c r="C57" s="6" t="s">
        <v>166</v>
      </c>
    </row>
    <row r="58" spans="1:3" ht="12.75">
      <c r="A58" s="63" t="s">
        <v>55</v>
      </c>
      <c r="B58" s="52">
        <v>65</v>
      </c>
      <c r="C58" s="49" t="s">
        <v>140</v>
      </c>
    </row>
    <row r="59" spans="1:3" ht="12.75">
      <c r="A59" s="12" t="s">
        <v>167</v>
      </c>
      <c r="B59" s="306">
        <v>3.4</v>
      </c>
      <c r="C59" s="62" t="s">
        <v>153</v>
      </c>
    </row>
    <row r="60" spans="1:3" ht="13.5" thickBot="1">
      <c r="A60" s="29" t="s">
        <v>45</v>
      </c>
      <c r="B60" s="33">
        <v>3071</v>
      </c>
      <c r="C60" s="30" t="s">
        <v>46</v>
      </c>
    </row>
    <row r="64" ht="12.75">
      <c r="C64" s="235"/>
    </row>
  </sheetData>
  <mergeCells count="1">
    <mergeCell ref="A3:C3"/>
  </mergeCells>
  <printOptions horizont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schallnerova</cp:lastModifiedBy>
  <cp:lastPrinted>2005-08-24T11:52:50Z</cp:lastPrinted>
  <dcterms:created xsi:type="dcterms:W3CDTF">2004-08-13T07:12:51Z</dcterms:created>
  <dcterms:modified xsi:type="dcterms:W3CDTF">2005-08-25T11:02:45Z</dcterms:modified>
  <cp:category/>
  <cp:version/>
  <cp:contentType/>
  <cp:contentStatus/>
</cp:coreProperties>
</file>