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880" activeTab="0"/>
  </bookViews>
  <sheets>
    <sheet name="RK-25-2005-44, př. 1" sheetId="1" r:id="rId1"/>
  </sheets>
  <definedNames/>
  <calcPr fullCalcOnLoad="1"/>
</workbook>
</file>

<file path=xl/sharedStrings.xml><?xml version="1.0" encoding="utf-8"?>
<sst xmlns="http://schemas.openxmlformats.org/spreadsheetml/2006/main" count="74" uniqueCount="49">
  <si>
    <t>Nemovitý majetek § 3522, položka 6351 v Kč</t>
  </si>
  <si>
    <t>Převedené prostředky z roku 2004</t>
  </si>
  <si>
    <t>dotace ze smluv o nájmu movitého a nemovitého majetku</t>
  </si>
  <si>
    <t xml:space="preserve">dotace z příkazních smluv </t>
  </si>
  <si>
    <t>dotace z kapitálových výdajů - schváleno usnesením 0076/01/2005/ZK</t>
  </si>
  <si>
    <t xml:space="preserve">celkem </t>
  </si>
  <si>
    <t xml:space="preserve"> vlastní zdroje organizace</t>
  </si>
  <si>
    <t>UZ 00051</t>
  </si>
  <si>
    <t>UZ 00052</t>
  </si>
  <si>
    <t>UZ 00055</t>
  </si>
  <si>
    <t>UZ 00000</t>
  </si>
  <si>
    <t xml:space="preserve">položka 6351 </t>
  </si>
  <si>
    <t>Přestavba centrálních operačních sálů</t>
  </si>
  <si>
    <t>Přestavba společných laboratoří</t>
  </si>
  <si>
    <t>Počítačová síť, optické kabely</t>
  </si>
  <si>
    <t>Přestavba skladů</t>
  </si>
  <si>
    <t>CELKEM stavební investice - nemovitý majetek</t>
  </si>
  <si>
    <t>Movitý majetek § 3522, položka 6351 v Kč</t>
  </si>
  <si>
    <t>dotace "Stravovací provoz"</t>
  </si>
  <si>
    <t>celkem cena</t>
  </si>
  <si>
    <t>Strojní investice</t>
  </si>
  <si>
    <t>00052</t>
  </si>
  <si>
    <t>CT - doplatek z roku 2004</t>
  </si>
  <si>
    <t>Celotělový denzitometr</t>
  </si>
  <si>
    <t>Anesteziologickoresuscitační komplex</t>
  </si>
  <si>
    <t>Přístroj EEG</t>
  </si>
  <si>
    <t>Biochemický analyzátor včetně vybavení</t>
  </si>
  <si>
    <t>Gynekologický ultrazvuk s dopplerem + kardiotokograf</t>
  </si>
  <si>
    <t>Vybavení COS</t>
  </si>
  <si>
    <t>Rozšíření NIS</t>
  </si>
  <si>
    <t>Vybavení centrálních JIP, ARO</t>
  </si>
  <si>
    <t>Vybavení rekonstruovaných prostor rehabilitačního centra a lůžek následné péče</t>
  </si>
  <si>
    <t>CELKEM strojní investice - movitý majetek</t>
  </si>
  <si>
    <t>CELKEM INVESTICE</t>
  </si>
  <si>
    <t>Schváleno usnesením / návrh na změnu</t>
  </si>
  <si>
    <t xml:space="preserve">0523/15/2005/RK </t>
  </si>
  <si>
    <t>návrh na změnu</t>
  </si>
  <si>
    <t>Adaptace provozní budovy na rehabilitaci</t>
  </si>
  <si>
    <t>CELKEM stavební investice - nemovitý majetek-návrh na změnu</t>
  </si>
  <si>
    <t>CELKEM INVESTICE návrh na změnu</t>
  </si>
  <si>
    <t>CELKEM strojní investice - movitý majetek - návrh na změnu</t>
  </si>
  <si>
    <t>Kardiotokograf</t>
  </si>
  <si>
    <t>0985/24/2005/RK</t>
  </si>
  <si>
    <t>pojízdné RTG</t>
  </si>
  <si>
    <t>gama sonda</t>
  </si>
  <si>
    <t>Návrh na změnu investičního plánu Nemocnice Havlíčkův Brod</t>
  </si>
  <si>
    <t>počet stran: 1</t>
  </si>
  <si>
    <t>0076/01/2005/ZK</t>
  </si>
  <si>
    <t>RK-25-2005-44,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</si>
</sst>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9" xfId="20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/>
    </xf>
    <xf numFmtId="3" fontId="3" fillId="0" borderId="13" xfId="0" applyNumberFormat="1" applyFont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3" fontId="3" fillId="0" borderId="16" xfId="20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/>
    </xf>
    <xf numFmtId="3" fontId="3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5" xfId="0" applyFont="1" applyFill="1" applyBorder="1" applyAlignment="1">
      <alignment/>
    </xf>
    <xf numFmtId="0" fontId="0" fillId="0" borderId="25" xfId="0" applyFill="1" applyBorder="1" applyAlignment="1">
      <alignment/>
    </xf>
    <xf numFmtId="3" fontId="3" fillId="0" borderId="26" xfId="0" applyNumberFormat="1" applyFont="1" applyFill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20" applyFont="1" applyBorder="1" applyAlignment="1">
      <alignment horizontal="left" vertical="center" wrapText="1"/>
      <protection/>
    </xf>
    <xf numFmtId="0" fontId="3" fillId="0" borderId="31" xfId="0" applyFont="1" applyBorder="1" applyAlignment="1">
      <alignment/>
    </xf>
    <xf numFmtId="3" fontId="3" fillId="0" borderId="28" xfId="20" applyFont="1" applyBorder="1" applyAlignment="1">
      <alignment horizontal="left" vertical="center" wrapText="1"/>
      <protection/>
    </xf>
    <xf numFmtId="0" fontId="3" fillId="0" borderId="29" xfId="0" applyFont="1" applyBorder="1" applyAlignment="1">
      <alignment/>
    </xf>
    <xf numFmtId="3" fontId="3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 quotePrefix="1">
      <alignment horizontal="center" vertical="center" wrapText="1"/>
    </xf>
    <xf numFmtId="3" fontId="3" fillId="2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3" fillId="2" borderId="42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3" fontId="3" fillId="2" borderId="20" xfId="0" applyNumberFormat="1" applyFont="1" applyFill="1" applyBorder="1" applyAlignment="1">
      <alignment vertical="center"/>
    </xf>
    <xf numFmtId="3" fontId="3" fillId="2" borderId="21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0" fillId="0" borderId="25" xfId="0" applyBorder="1" applyAlignment="1">
      <alignment wrapText="1"/>
    </xf>
    <xf numFmtId="3" fontId="3" fillId="2" borderId="26" xfId="0" applyNumberFormat="1" applyFont="1" applyFill="1" applyBorder="1" applyAlignment="1">
      <alignment vertical="center"/>
    </xf>
    <xf numFmtId="4" fontId="3" fillId="2" borderId="14" xfId="0" applyNumberFormat="1" applyFont="1" applyFill="1" applyBorder="1" applyAlignment="1">
      <alignment vertical="center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3" fontId="3" fillId="2" borderId="1" xfId="0" applyNumberFormat="1" applyFont="1" applyFill="1" applyBorder="1" applyAlignment="1">
      <alignment vertical="center"/>
    </xf>
    <xf numFmtId="3" fontId="3" fillId="2" borderId="8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3" fontId="3" fillId="2" borderId="9" xfId="20" applyFont="1" applyFill="1" applyBorder="1" applyAlignment="1">
      <alignment horizontal="left" vertical="center" wrapText="1"/>
      <protection/>
    </xf>
    <xf numFmtId="0" fontId="3" fillId="2" borderId="10" xfId="0" applyFont="1" applyFill="1" applyBorder="1" applyAlignment="1">
      <alignment/>
    </xf>
    <xf numFmtId="3" fontId="3" fillId="2" borderId="13" xfId="0" applyNumberFormat="1" applyFont="1" applyFill="1" applyBorder="1" applyAlignment="1">
      <alignment vertical="center"/>
    </xf>
    <xf numFmtId="3" fontId="3" fillId="2" borderId="12" xfId="0" applyNumberFormat="1" applyFont="1" applyFill="1" applyBorder="1" applyAlignment="1">
      <alignment vertical="center"/>
    </xf>
    <xf numFmtId="3" fontId="3" fillId="2" borderId="27" xfId="0" applyNumberFormat="1" applyFont="1" applyFill="1" applyBorder="1" applyAlignment="1">
      <alignment vertical="center"/>
    </xf>
    <xf numFmtId="3" fontId="3" fillId="2" borderId="28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vertical="center"/>
    </xf>
    <xf numFmtId="3" fontId="3" fillId="2" borderId="11" xfId="0" applyNumberFormat="1" applyFont="1" applyFill="1" applyBorder="1" applyAlignment="1">
      <alignment vertical="center"/>
    </xf>
    <xf numFmtId="3" fontId="3" fillId="2" borderId="48" xfId="20" applyFont="1" applyFill="1" applyBorder="1" applyAlignment="1">
      <alignment horizontal="left" vertical="center" wrapText="1"/>
      <protection/>
    </xf>
    <xf numFmtId="0" fontId="3" fillId="2" borderId="7" xfId="0" applyFont="1" applyFill="1" applyBorder="1" applyAlignment="1">
      <alignment/>
    </xf>
    <xf numFmtId="0" fontId="0" fillId="2" borderId="49" xfId="0" applyFill="1" applyBorder="1" applyAlignment="1">
      <alignment/>
    </xf>
    <xf numFmtId="0" fontId="0" fillId="2" borderId="4" xfId="0" applyFill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vý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workbookViewId="0" topLeftCell="A1">
      <selection activeCell="P7" sqref="P7"/>
    </sheetView>
  </sheetViews>
  <sheetFormatPr defaultColWidth="9.00390625" defaultRowHeight="12.75"/>
  <cols>
    <col min="2" max="2" width="16.625" style="0" customWidth="1"/>
    <col min="3" max="3" width="13.25390625" style="7" customWidth="1"/>
    <col min="4" max="4" width="6.625" style="0" customWidth="1"/>
    <col min="6" max="6" width="5.25390625" style="0" customWidth="1"/>
    <col min="8" max="9" width="5.125" style="0" customWidth="1"/>
    <col min="10" max="10" width="3.625" style="0" customWidth="1"/>
    <col min="11" max="11" width="6.25390625" style="0" customWidth="1"/>
    <col min="13" max="13" width="8.25390625" style="0" customWidth="1"/>
  </cols>
  <sheetData>
    <row r="1" ht="12.75">
      <c r="N1" s="11" t="s">
        <v>48</v>
      </c>
    </row>
    <row r="2" ht="12.75">
      <c r="N2" s="11" t="s">
        <v>46</v>
      </c>
    </row>
    <row r="3" ht="12.75">
      <c r="N3" s="11"/>
    </row>
    <row r="4" spans="1:15" ht="17.25" customHeight="1" thickBot="1">
      <c r="A4" s="1" t="s">
        <v>45</v>
      </c>
      <c r="G4" s="2"/>
      <c r="N4" s="3"/>
      <c r="O4" s="3"/>
    </row>
    <row r="5" spans="1:23" ht="71.25" customHeight="1">
      <c r="A5" s="60" t="s">
        <v>0</v>
      </c>
      <c r="B5" s="61"/>
      <c r="C5" s="34" t="s">
        <v>34</v>
      </c>
      <c r="D5" s="64" t="s">
        <v>1</v>
      </c>
      <c r="E5" s="65"/>
      <c r="F5" s="65" t="s">
        <v>2</v>
      </c>
      <c r="G5" s="66"/>
      <c r="H5" s="66" t="s">
        <v>3</v>
      </c>
      <c r="I5" s="67"/>
      <c r="J5" s="68"/>
      <c r="K5" s="69"/>
      <c r="L5" s="66" t="s">
        <v>4</v>
      </c>
      <c r="M5" s="67"/>
      <c r="N5" s="70" t="s">
        <v>5</v>
      </c>
      <c r="O5" s="71"/>
      <c r="P5" s="4"/>
      <c r="Q5" s="4"/>
      <c r="R5" s="4"/>
      <c r="S5" s="4"/>
      <c r="T5" s="4"/>
      <c r="U5" s="4"/>
      <c r="V5" s="4"/>
      <c r="W5" s="4"/>
    </row>
    <row r="6" spans="1:23" ht="37.5" customHeight="1" thickBot="1">
      <c r="A6" s="62"/>
      <c r="B6" s="63"/>
      <c r="C6" s="35"/>
      <c r="D6" s="72" t="s">
        <v>6</v>
      </c>
      <c r="E6" s="55"/>
      <c r="F6" s="55" t="s">
        <v>7</v>
      </c>
      <c r="G6" s="56"/>
      <c r="H6" s="73" t="s">
        <v>8</v>
      </c>
      <c r="I6" s="73"/>
      <c r="J6" s="55" t="s">
        <v>9</v>
      </c>
      <c r="K6" s="55"/>
      <c r="L6" s="55" t="s">
        <v>10</v>
      </c>
      <c r="M6" s="56"/>
      <c r="N6" s="53" t="s">
        <v>11</v>
      </c>
      <c r="O6" s="54"/>
      <c r="P6" s="4"/>
      <c r="Q6" s="4"/>
      <c r="R6" s="4"/>
      <c r="S6" s="4"/>
      <c r="T6" s="4"/>
      <c r="U6" s="4"/>
      <c r="V6" s="4"/>
      <c r="W6" s="4"/>
    </row>
    <row r="7" spans="1:15" s="3" customFormat="1" ht="22.5" customHeight="1">
      <c r="A7" s="46" t="s">
        <v>12</v>
      </c>
      <c r="B7" s="47"/>
      <c r="C7" s="8" t="s">
        <v>35</v>
      </c>
      <c r="D7" s="20"/>
      <c r="E7" s="21"/>
      <c r="F7" s="21">
        <v>1800000</v>
      </c>
      <c r="G7" s="21"/>
      <c r="H7" s="21"/>
      <c r="I7" s="21"/>
      <c r="J7" s="21"/>
      <c r="K7" s="21"/>
      <c r="L7" s="21"/>
      <c r="M7" s="41"/>
      <c r="N7" s="42">
        <f>SUM(D7:L7)</f>
        <v>1800000</v>
      </c>
      <c r="O7" s="43"/>
    </row>
    <row r="8" spans="1:15" s="3" customFormat="1" ht="22.5" customHeight="1">
      <c r="A8" s="46" t="s">
        <v>13</v>
      </c>
      <c r="B8" s="47"/>
      <c r="C8" s="6" t="s">
        <v>35</v>
      </c>
      <c r="D8" s="24"/>
      <c r="E8" s="16"/>
      <c r="F8" s="16">
        <v>1500000</v>
      </c>
      <c r="G8" s="16"/>
      <c r="H8" s="16"/>
      <c r="I8" s="16"/>
      <c r="J8" s="16"/>
      <c r="K8" s="16"/>
      <c r="L8" s="16"/>
      <c r="M8" s="17"/>
      <c r="N8" s="18">
        <f>SUM(D8:L8)</f>
        <v>1500000</v>
      </c>
      <c r="O8" s="19"/>
    </row>
    <row r="9" spans="1:15" s="3" customFormat="1" ht="22.5" customHeight="1">
      <c r="A9" s="46" t="s">
        <v>14</v>
      </c>
      <c r="B9" s="47"/>
      <c r="C9" s="6" t="s">
        <v>35</v>
      </c>
      <c r="D9" s="24"/>
      <c r="E9" s="16"/>
      <c r="F9" s="16">
        <v>500000</v>
      </c>
      <c r="G9" s="16"/>
      <c r="H9" s="16"/>
      <c r="I9" s="16"/>
      <c r="J9" s="16"/>
      <c r="K9" s="16"/>
      <c r="L9" s="16"/>
      <c r="M9" s="17"/>
      <c r="N9" s="18">
        <f>SUM(D9:L9)</f>
        <v>500000</v>
      </c>
      <c r="O9" s="19"/>
    </row>
    <row r="10" spans="1:15" s="3" customFormat="1" ht="22.5" customHeight="1">
      <c r="A10" s="46" t="s">
        <v>15</v>
      </c>
      <c r="B10" s="47"/>
      <c r="C10" s="9" t="s">
        <v>35</v>
      </c>
      <c r="D10" s="24"/>
      <c r="E10" s="16"/>
      <c r="F10" s="16">
        <v>100000</v>
      </c>
      <c r="G10" s="16"/>
      <c r="H10" s="16"/>
      <c r="I10" s="16"/>
      <c r="J10" s="16"/>
      <c r="K10" s="16"/>
      <c r="L10" s="16"/>
      <c r="M10" s="17"/>
      <c r="N10" s="18">
        <f>SUM(D10:L10)</f>
        <v>100000</v>
      </c>
      <c r="O10" s="19"/>
    </row>
    <row r="11" spans="1:15" s="3" customFormat="1" ht="22.5" customHeight="1" thickBot="1">
      <c r="A11" s="46" t="s">
        <v>37</v>
      </c>
      <c r="B11" s="47"/>
      <c r="C11" s="9" t="s">
        <v>42</v>
      </c>
      <c r="D11" s="24"/>
      <c r="E11" s="16"/>
      <c r="F11" s="16">
        <v>2500000</v>
      </c>
      <c r="G11" s="16"/>
      <c r="H11" s="16"/>
      <c r="I11" s="16"/>
      <c r="J11" s="16"/>
      <c r="K11" s="16"/>
      <c r="L11" s="16"/>
      <c r="M11" s="17"/>
      <c r="N11" s="18">
        <f>SUM(D11:L11)</f>
        <v>2500000</v>
      </c>
      <c r="O11" s="19"/>
    </row>
    <row r="12" spans="1:15" s="3" customFormat="1" ht="18.75" customHeight="1" thickBot="1">
      <c r="A12" s="25" t="s">
        <v>16</v>
      </c>
      <c r="B12" s="38"/>
      <c r="C12" s="39"/>
      <c r="D12" s="40">
        <f>SUM(D7:D10)</f>
        <v>0</v>
      </c>
      <c r="E12" s="30"/>
      <c r="F12" s="30">
        <f>+F7+F8+F9+F10+F11</f>
        <v>6400000</v>
      </c>
      <c r="G12" s="30"/>
      <c r="H12" s="30">
        <f>SUM(H7:H10)</f>
        <v>0</v>
      </c>
      <c r="I12" s="30"/>
      <c r="J12" s="30">
        <f>SUM(J7:J10)</f>
        <v>0</v>
      </c>
      <c r="K12" s="30"/>
      <c r="L12" s="30">
        <f>SUM(L7:L10)</f>
        <v>0</v>
      </c>
      <c r="M12" s="31"/>
      <c r="N12" s="32">
        <f>+N7+N8+N9+N10+N11</f>
        <v>6400000</v>
      </c>
      <c r="O12" s="33"/>
    </row>
    <row r="13" spans="1:15" s="3" customFormat="1" ht="24.75" customHeight="1" thickBot="1">
      <c r="A13" s="76" t="s">
        <v>38</v>
      </c>
      <c r="B13" s="77"/>
      <c r="C13" s="78"/>
      <c r="D13" s="79">
        <f>SUM(D8:D11)</f>
        <v>0</v>
      </c>
      <c r="E13" s="58"/>
      <c r="F13" s="58">
        <f>+F7+F8+F9+F10+F11</f>
        <v>6400000</v>
      </c>
      <c r="G13" s="58"/>
      <c r="H13" s="58">
        <f>SUM(H8:H11)</f>
        <v>0</v>
      </c>
      <c r="I13" s="58"/>
      <c r="J13" s="58">
        <f>SUM(J8:J11)</f>
        <v>0</v>
      </c>
      <c r="K13" s="58"/>
      <c r="L13" s="58">
        <f>SUM(L8:L11)</f>
        <v>0</v>
      </c>
      <c r="M13" s="59"/>
      <c r="N13" s="74">
        <f>+N7+N8+N9+N10+N11</f>
        <v>6400000</v>
      </c>
      <c r="O13" s="75"/>
    </row>
    <row r="14" spans="14:15" ht="14.25" customHeight="1" thickBot="1">
      <c r="N14" s="3"/>
      <c r="O14" s="3"/>
    </row>
    <row r="15" spans="1:23" ht="60.75" customHeight="1">
      <c r="A15" s="60" t="s">
        <v>17</v>
      </c>
      <c r="B15" s="61"/>
      <c r="C15" s="36" t="s">
        <v>34</v>
      </c>
      <c r="D15" s="64" t="s">
        <v>1</v>
      </c>
      <c r="E15" s="65"/>
      <c r="F15" s="65" t="s">
        <v>2</v>
      </c>
      <c r="G15" s="66"/>
      <c r="H15" s="66" t="s">
        <v>3</v>
      </c>
      <c r="I15" s="67"/>
      <c r="J15" s="68" t="s">
        <v>18</v>
      </c>
      <c r="K15" s="69"/>
      <c r="L15" s="66" t="s">
        <v>4</v>
      </c>
      <c r="M15" s="67"/>
      <c r="N15" s="70" t="s">
        <v>19</v>
      </c>
      <c r="O15" s="71"/>
      <c r="P15" s="4"/>
      <c r="Q15" s="4"/>
      <c r="R15" s="4"/>
      <c r="S15" s="4"/>
      <c r="T15" s="4"/>
      <c r="U15" s="4"/>
      <c r="V15" s="4"/>
      <c r="W15" s="4"/>
    </row>
    <row r="16" spans="1:23" ht="26.25" customHeight="1" thickBot="1">
      <c r="A16" s="62" t="s">
        <v>20</v>
      </c>
      <c r="B16" s="63"/>
      <c r="C16" s="37"/>
      <c r="D16" s="72" t="s">
        <v>6</v>
      </c>
      <c r="E16" s="55"/>
      <c r="F16" s="55" t="s">
        <v>7</v>
      </c>
      <c r="G16" s="56"/>
      <c r="H16" s="57" t="s">
        <v>21</v>
      </c>
      <c r="I16" s="55"/>
      <c r="J16" s="55" t="s">
        <v>9</v>
      </c>
      <c r="K16" s="55"/>
      <c r="L16" s="55" t="s">
        <v>10</v>
      </c>
      <c r="M16" s="56"/>
      <c r="N16" s="53" t="s">
        <v>11</v>
      </c>
      <c r="O16" s="54"/>
      <c r="P16" s="4"/>
      <c r="Q16" s="4"/>
      <c r="R16" s="4"/>
      <c r="S16" s="4"/>
      <c r="T16" s="4"/>
      <c r="U16" s="4"/>
      <c r="V16" s="4"/>
      <c r="W16" s="4"/>
    </row>
    <row r="17" spans="1:15" s="3" customFormat="1" ht="24" customHeight="1">
      <c r="A17" s="46" t="s">
        <v>22</v>
      </c>
      <c r="B17" s="47"/>
      <c r="C17" s="8" t="s">
        <v>47</v>
      </c>
      <c r="D17" s="20"/>
      <c r="E17" s="21"/>
      <c r="F17" s="21"/>
      <c r="G17" s="21"/>
      <c r="H17" s="21"/>
      <c r="I17" s="21"/>
      <c r="J17" s="21"/>
      <c r="K17" s="21"/>
      <c r="L17" s="21">
        <v>6800000</v>
      </c>
      <c r="M17" s="41">
        <v>6800</v>
      </c>
      <c r="N17" s="42">
        <f>+D17+F17+H17+J17+L17</f>
        <v>6800000</v>
      </c>
      <c r="O17" s="43"/>
    </row>
    <row r="18" spans="1:15" s="3" customFormat="1" ht="24" customHeight="1">
      <c r="A18" s="22" t="s">
        <v>23</v>
      </c>
      <c r="B18" s="23"/>
      <c r="C18" s="14" t="s">
        <v>35</v>
      </c>
      <c r="D18" s="20"/>
      <c r="E18" s="21"/>
      <c r="F18" s="21">
        <v>2400000</v>
      </c>
      <c r="G18" s="21"/>
      <c r="H18" s="21"/>
      <c r="I18" s="21"/>
      <c r="J18" s="21"/>
      <c r="K18" s="21"/>
      <c r="L18" s="21">
        <v>0</v>
      </c>
      <c r="M18" s="41">
        <v>0</v>
      </c>
      <c r="N18" s="42">
        <f>SUM(D18:M18)</f>
        <v>2400000</v>
      </c>
      <c r="O18" s="43"/>
    </row>
    <row r="19" spans="1:15" s="3" customFormat="1" ht="24" customHeight="1">
      <c r="A19" s="44" t="s">
        <v>24</v>
      </c>
      <c r="B19" s="45"/>
      <c r="C19" s="6" t="s">
        <v>47</v>
      </c>
      <c r="D19" s="48"/>
      <c r="E19" s="49"/>
      <c r="F19" s="49"/>
      <c r="G19" s="49"/>
      <c r="H19" s="49"/>
      <c r="I19" s="49"/>
      <c r="J19" s="49"/>
      <c r="K19" s="49"/>
      <c r="L19" s="49">
        <v>7500000</v>
      </c>
      <c r="M19" s="50">
        <v>7500</v>
      </c>
      <c r="N19" s="51">
        <f>+D19+F19+H19+J19+L19</f>
        <v>7500000</v>
      </c>
      <c r="O19" s="52"/>
    </row>
    <row r="20" spans="1:15" s="3" customFormat="1" ht="24" customHeight="1">
      <c r="A20" s="22" t="s">
        <v>25</v>
      </c>
      <c r="B20" s="23"/>
      <c r="C20" s="13" t="s">
        <v>47</v>
      </c>
      <c r="D20" s="24"/>
      <c r="E20" s="16"/>
      <c r="F20" s="16"/>
      <c r="G20" s="16"/>
      <c r="H20" s="16"/>
      <c r="I20" s="16"/>
      <c r="J20" s="16"/>
      <c r="K20" s="16"/>
      <c r="L20" s="16">
        <v>399000</v>
      </c>
      <c r="M20" s="17"/>
      <c r="N20" s="18">
        <f>+D20+F20+H20+J20+L20</f>
        <v>399000</v>
      </c>
      <c r="O20" s="19"/>
    </row>
    <row r="21" spans="1:15" s="3" customFormat="1" ht="24" customHeight="1">
      <c r="A21" s="22" t="s">
        <v>41</v>
      </c>
      <c r="B21" s="23"/>
      <c r="C21" s="6" t="s">
        <v>47</v>
      </c>
      <c r="D21" s="24"/>
      <c r="E21" s="16"/>
      <c r="F21" s="16"/>
      <c r="G21" s="16"/>
      <c r="H21" s="16"/>
      <c r="I21" s="16"/>
      <c r="J21" s="16"/>
      <c r="K21" s="16"/>
      <c r="L21" s="16">
        <v>201000</v>
      </c>
      <c r="M21" s="17"/>
      <c r="N21" s="18">
        <f>+D21+F21+H21+J21+L21</f>
        <v>201000</v>
      </c>
      <c r="O21" s="19"/>
    </row>
    <row r="22" spans="1:15" s="3" customFormat="1" ht="24" customHeight="1">
      <c r="A22" s="46" t="s">
        <v>26</v>
      </c>
      <c r="B22" s="47"/>
      <c r="C22" s="6" t="s">
        <v>47</v>
      </c>
      <c r="D22" s="20"/>
      <c r="E22" s="21"/>
      <c r="F22" s="21"/>
      <c r="G22" s="21"/>
      <c r="H22" s="21"/>
      <c r="I22" s="21"/>
      <c r="J22" s="21"/>
      <c r="K22" s="21"/>
      <c r="L22" s="21">
        <v>2700000</v>
      </c>
      <c r="M22" s="41">
        <v>2700</v>
      </c>
      <c r="N22" s="42">
        <f>+D22+F22+H22+J22+L22</f>
        <v>2700000</v>
      </c>
      <c r="O22" s="43"/>
    </row>
    <row r="23" spans="1:15" s="3" customFormat="1" ht="24" customHeight="1">
      <c r="A23" s="95" t="s">
        <v>27</v>
      </c>
      <c r="B23" s="96"/>
      <c r="C23" s="13" t="s">
        <v>47</v>
      </c>
      <c r="D23" s="20"/>
      <c r="E23" s="21"/>
      <c r="F23" s="21"/>
      <c r="G23" s="21"/>
      <c r="H23" s="21"/>
      <c r="I23" s="21"/>
      <c r="J23" s="21"/>
      <c r="K23" s="21"/>
      <c r="L23" s="21">
        <v>871000</v>
      </c>
      <c r="M23" s="41"/>
      <c r="N23" s="42">
        <f>SUM(D23:M23)</f>
        <v>871000</v>
      </c>
      <c r="O23" s="43"/>
    </row>
    <row r="24" spans="1:15" s="3" customFormat="1" ht="24" customHeight="1">
      <c r="A24" s="97"/>
      <c r="B24" s="98"/>
      <c r="C24" s="15" t="s">
        <v>36</v>
      </c>
      <c r="D24" s="94"/>
      <c r="E24" s="90"/>
      <c r="F24" s="90"/>
      <c r="G24" s="90"/>
      <c r="H24" s="90"/>
      <c r="I24" s="90"/>
      <c r="J24" s="90"/>
      <c r="K24" s="90"/>
      <c r="L24" s="90">
        <v>0</v>
      </c>
      <c r="M24" s="91"/>
      <c r="N24" s="92">
        <f>SUM(D24:M24)</f>
        <v>0</v>
      </c>
      <c r="O24" s="93"/>
    </row>
    <row r="25" spans="1:15" s="3" customFormat="1" ht="24" customHeight="1">
      <c r="A25" s="87" t="s">
        <v>43</v>
      </c>
      <c r="B25" s="88"/>
      <c r="C25" s="15" t="s">
        <v>36</v>
      </c>
      <c r="D25" s="89"/>
      <c r="E25" s="83"/>
      <c r="F25" s="83"/>
      <c r="G25" s="83"/>
      <c r="H25" s="83"/>
      <c r="I25" s="83"/>
      <c r="J25" s="83"/>
      <c r="K25" s="83"/>
      <c r="L25" s="83">
        <v>531000</v>
      </c>
      <c r="M25" s="84"/>
      <c r="N25" s="85">
        <f>+L25</f>
        <v>531000</v>
      </c>
      <c r="O25" s="86"/>
    </row>
    <row r="26" spans="1:15" s="3" customFormat="1" ht="24" customHeight="1">
      <c r="A26" s="87" t="s">
        <v>44</v>
      </c>
      <c r="B26" s="88"/>
      <c r="C26" s="15" t="s">
        <v>36</v>
      </c>
      <c r="D26" s="89"/>
      <c r="E26" s="83"/>
      <c r="F26" s="83"/>
      <c r="G26" s="83"/>
      <c r="H26" s="83"/>
      <c r="I26" s="83"/>
      <c r="J26" s="83"/>
      <c r="K26" s="83"/>
      <c r="L26" s="83">
        <v>340000</v>
      </c>
      <c r="M26" s="84"/>
      <c r="N26" s="85">
        <f>+L26</f>
        <v>340000</v>
      </c>
      <c r="O26" s="86"/>
    </row>
    <row r="27" spans="1:15" s="3" customFormat="1" ht="24" customHeight="1">
      <c r="A27" s="22" t="s">
        <v>28</v>
      </c>
      <c r="B27" s="23"/>
      <c r="C27" s="12" t="s">
        <v>35</v>
      </c>
      <c r="D27" s="20"/>
      <c r="E27" s="21"/>
      <c r="F27" s="21">
        <v>500000</v>
      </c>
      <c r="G27" s="21"/>
      <c r="H27" s="21"/>
      <c r="I27" s="21"/>
      <c r="J27" s="21"/>
      <c r="K27" s="21"/>
      <c r="L27" s="21"/>
      <c r="M27" s="41"/>
      <c r="N27" s="42">
        <f>SUM(D27:M27)</f>
        <v>500000</v>
      </c>
      <c r="O27" s="43"/>
    </row>
    <row r="28" spans="1:15" s="3" customFormat="1" ht="24" customHeight="1">
      <c r="A28" s="22" t="s">
        <v>29</v>
      </c>
      <c r="B28" s="23"/>
      <c r="C28" s="12" t="s">
        <v>35</v>
      </c>
      <c r="D28" s="20"/>
      <c r="E28" s="21"/>
      <c r="F28" s="21">
        <v>600000</v>
      </c>
      <c r="G28" s="21"/>
      <c r="H28" s="21"/>
      <c r="I28" s="21"/>
      <c r="J28" s="21"/>
      <c r="K28" s="21"/>
      <c r="L28" s="21"/>
      <c r="M28" s="41"/>
      <c r="N28" s="42">
        <f>SUM(D28:M28)</f>
        <v>600000</v>
      </c>
      <c r="O28" s="43"/>
    </row>
    <row r="29" spans="1:15" s="3" customFormat="1" ht="24" customHeight="1">
      <c r="A29" s="44" t="s">
        <v>30</v>
      </c>
      <c r="B29" s="45"/>
      <c r="C29" s="12" t="s">
        <v>35</v>
      </c>
      <c r="D29" s="20"/>
      <c r="E29" s="21"/>
      <c r="F29" s="21">
        <v>800000</v>
      </c>
      <c r="G29" s="21"/>
      <c r="H29" s="21"/>
      <c r="I29" s="21"/>
      <c r="J29" s="21"/>
      <c r="K29" s="21"/>
      <c r="L29" s="21"/>
      <c r="M29" s="41"/>
      <c r="N29" s="42">
        <f>SUM(D29:M29)</f>
        <v>800000</v>
      </c>
      <c r="O29" s="43"/>
    </row>
    <row r="30" spans="1:15" s="3" customFormat="1" ht="24" customHeight="1" thickBot="1">
      <c r="A30" s="28" t="s">
        <v>31</v>
      </c>
      <c r="B30" s="29"/>
      <c r="C30" s="14" t="s">
        <v>35</v>
      </c>
      <c r="D30" s="20"/>
      <c r="E30" s="21"/>
      <c r="F30" s="21">
        <v>1300000</v>
      </c>
      <c r="G30" s="21"/>
      <c r="H30" s="21"/>
      <c r="I30" s="21"/>
      <c r="J30" s="21"/>
      <c r="K30" s="21"/>
      <c r="L30" s="21"/>
      <c r="M30" s="41"/>
      <c r="N30" s="42">
        <f>SUM(D30:M30)</f>
        <v>1300000</v>
      </c>
      <c r="O30" s="43"/>
    </row>
    <row r="31" spans="1:15" s="3" customFormat="1" ht="21.75" customHeight="1" thickBot="1">
      <c r="A31" s="25" t="s">
        <v>32</v>
      </c>
      <c r="B31" s="38"/>
      <c r="C31" s="39"/>
      <c r="D31" s="40">
        <f>SUM(D17:D23)</f>
        <v>0</v>
      </c>
      <c r="E31" s="30"/>
      <c r="F31" s="30">
        <f>+F17+F18+F19+F22+F23+F27+F28+F29+F30</f>
        <v>5600000</v>
      </c>
      <c r="G31" s="30"/>
      <c r="H31" s="30">
        <f>SUM(H17:H23)</f>
        <v>0</v>
      </c>
      <c r="I31" s="30"/>
      <c r="J31" s="30">
        <f>SUM(J17:J23)</f>
        <v>0</v>
      </c>
      <c r="K31" s="30"/>
      <c r="L31" s="30">
        <f>+L17+L18+L19+L22+L23+L20+L21</f>
        <v>18471000</v>
      </c>
      <c r="M31" s="31"/>
      <c r="N31" s="32">
        <f>+N17+N18+N19+N22+N23+N27+N28+N29+N30+N20+N21</f>
        <v>24071000</v>
      </c>
      <c r="O31" s="33"/>
    </row>
    <row r="32" spans="1:15" s="3" customFormat="1" ht="24.75" customHeight="1" thickBot="1">
      <c r="A32" s="76" t="s">
        <v>40</v>
      </c>
      <c r="B32" s="77"/>
      <c r="C32" s="78"/>
      <c r="D32" s="79">
        <f>SUM(D18:D27)</f>
        <v>0</v>
      </c>
      <c r="E32" s="58"/>
      <c r="F32" s="58">
        <f>SUM(F17:G30)</f>
        <v>5600000</v>
      </c>
      <c r="G32" s="58"/>
      <c r="H32" s="58">
        <f>SUM(H18:H27)</f>
        <v>0</v>
      </c>
      <c r="I32" s="58"/>
      <c r="J32" s="58">
        <f>SUM(J18:J27)</f>
        <v>0</v>
      </c>
      <c r="K32" s="58"/>
      <c r="L32" s="58">
        <f>+L17+L18+L19+L20+L21+L22+L25+L24+L26</f>
        <v>18471000</v>
      </c>
      <c r="M32" s="59"/>
      <c r="N32" s="74">
        <f>+N17+N18+N19+N22+N27+N28+N29+N30+N20+N21+N25+N26</f>
        <v>24071000</v>
      </c>
      <c r="O32" s="75"/>
    </row>
    <row r="33" spans="3:15" s="5" customFormat="1" ht="9.75" customHeight="1" thickBot="1">
      <c r="C33" s="10"/>
      <c r="N33" s="3"/>
      <c r="O33" s="3"/>
    </row>
    <row r="34" spans="1:15" s="3" customFormat="1" ht="25.5" customHeight="1" thickBot="1">
      <c r="A34" s="25" t="s">
        <v>33</v>
      </c>
      <c r="B34" s="26"/>
      <c r="C34" s="27"/>
      <c r="D34" s="30">
        <f>+D31+D12</f>
        <v>0</v>
      </c>
      <c r="E34" s="30"/>
      <c r="F34" s="40">
        <f>+F31+F12</f>
        <v>12000000</v>
      </c>
      <c r="G34" s="31"/>
      <c r="H34" s="30">
        <f>+H31+H12</f>
        <v>0</v>
      </c>
      <c r="I34" s="30"/>
      <c r="J34" s="40">
        <f>+J31+J12</f>
        <v>0</v>
      </c>
      <c r="K34" s="31"/>
      <c r="L34" s="30">
        <f>+L31+L12</f>
        <v>18471000</v>
      </c>
      <c r="M34" s="31"/>
      <c r="N34" s="32">
        <f>+N31+N12</f>
        <v>30471000</v>
      </c>
      <c r="O34" s="33"/>
    </row>
    <row r="35" spans="1:15" s="3" customFormat="1" ht="27" customHeight="1" thickBot="1">
      <c r="A35" s="80" t="s">
        <v>39</v>
      </c>
      <c r="B35" s="81"/>
      <c r="C35" s="82"/>
      <c r="D35" s="58">
        <f>+D32+D13</f>
        <v>0</v>
      </c>
      <c r="E35" s="58"/>
      <c r="F35" s="79">
        <f>+F32+F13</f>
        <v>12000000</v>
      </c>
      <c r="G35" s="59"/>
      <c r="H35" s="58">
        <f>+H32+H13</f>
        <v>0</v>
      </c>
      <c r="I35" s="58"/>
      <c r="J35" s="79">
        <f>+J32+J13</f>
        <v>0</v>
      </c>
      <c r="K35" s="59"/>
      <c r="L35" s="58">
        <f>+L32+L13</f>
        <v>18471000</v>
      </c>
      <c r="M35" s="59"/>
      <c r="N35" s="74">
        <f>+N32+N13</f>
        <v>30471000</v>
      </c>
      <c r="O35" s="75"/>
    </row>
    <row r="36" ht="5.25" customHeight="1"/>
    <row r="37" ht="6" customHeight="1"/>
  </sheetData>
  <mergeCells count="200">
    <mergeCell ref="A20:B20"/>
    <mergeCell ref="D24:E24"/>
    <mergeCell ref="F24:G24"/>
    <mergeCell ref="A23:B24"/>
    <mergeCell ref="D20:E20"/>
    <mergeCell ref="F20:G20"/>
    <mergeCell ref="H24:I24"/>
    <mergeCell ref="J24:K24"/>
    <mergeCell ref="L24:M24"/>
    <mergeCell ref="N24:O24"/>
    <mergeCell ref="N25:O25"/>
    <mergeCell ref="A26:B26"/>
    <mergeCell ref="D26:E26"/>
    <mergeCell ref="F26:G26"/>
    <mergeCell ref="H26:I26"/>
    <mergeCell ref="J26:K26"/>
    <mergeCell ref="L26:M26"/>
    <mergeCell ref="N26:O26"/>
    <mergeCell ref="A25:B25"/>
    <mergeCell ref="D25:E25"/>
    <mergeCell ref="J35:K35"/>
    <mergeCell ref="L35:M35"/>
    <mergeCell ref="N35:O35"/>
    <mergeCell ref="A35:C35"/>
    <mergeCell ref="D35:E35"/>
    <mergeCell ref="F35:G35"/>
    <mergeCell ref="H35:I35"/>
    <mergeCell ref="N13:O13"/>
    <mergeCell ref="A32:C32"/>
    <mergeCell ref="D32:E32"/>
    <mergeCell ref="F32:G32"/>
    <mergeCell ref="H32:I32"/>
    <mergeCell ref="J32:K32"/>
    <mergeCell ref="L32:M32"/>
    <mergeCell ref="N32:O32"/>
    <mergeCell ref="A13:C13"/>
    <mergeCell ref="D13:E13"/>
    <mergeCell ref="F13:G13"/>
    <mergeCell ref="H13:I13"/>
    <mergeCell ref="A5:B6"/>
    <mergeCell ref="D5:E5"/>
    <mergeCell ref="F5:G5"/>
    <mergeCell ref="H5:K5"/>
    <mergeCell ref="A7:B7"/>
    <mergeCell ref="D7:E7"/>
    <mergeCell ref="F7:G7"/>
    <mergeCell ref="H7:I7"/>
    <mergeCell ref="L5:M5"/>
    <mergeCell ref="N5:O5"/>
    <mergeCell ref="D6:E6"/>
    <mergeCell ref="F6:G6"/>
    <mergeCell ref="H6:I6"/>
    <mergeCell ref="J6:K6"/>
    <mergeCell ref="L6:M6"/>
    <mergeCell ref="N6:O6"/>
    <mergeCell ref="J7:K7"/>
    <mergeCell ref="L7:M7"/>
    <mergeCell ref="N7:O7"/>
    <mergeCell ref="A8:B8"/>
    <mergeCell ref="D8:E8"/>
    <mergeCell ref="F8:G8"/>
    <mergeCell ref="H8:I8"/>
    <mergeCell ref="J8:K8"/>
    <mergeCell ref="L8:M8"/>
    <mergeCell ref="N8:O8"/>
    <mergeCell ref="A9:B9"/>
    <mergeCell ref="D9:E9"/>
    <mergeCell ref="F9:G9"/>
    <mergeCell ref="H9:I9"/>
    <mergeCell ref="A10:B10"/>
    <mergeCell ref="D10:E10"/>
    <mergeCell ref="F10:G10"/>
    <mergeCell ref="H10:I10"/>
    <mergeCell ref="J11:K11"/>
    <mergeCell ref="J9:K9"/>
    <mergeCell ref="L9:M9"/>
    <mergeCell ref="N9:O9"/>
    <mergeCell ref="J10:K10"/>
    <mergeCell ref="L10:M10"/>
    <mergeCell ref="N10:O10"/>
    <mergeCell ref="L11:M11"/>
    <mergeCell ref="N11:O11"/>
    <mergeCell ref="N12:O12"/>
    <mergeCell ref="A15:B16"/>
    <mergeCell ref="D15:E15"/>
    <mergeCell ref="F15:G15"/>
    <mergeCell ref="H15:K15"/>
    <mergeCell ref="L15:M15"/>
    <mergeCell ref="N15:O15"/>
    <mergeCell ref="D16:E16"/>
    <mergeCell ref="D12:E12"/>
    <mergeCell ref="F12:G12"/>
    <mergeCell ref="J16:K16"/>
    <mergeCell ref="L16:M16"/>
    <mergeCell ref="J12:K12"/>
    <mergeCell ref="L12:M12"/>
    <mergeCell ref="J13:K13"/>
    <mergeCell ref="L13:M13"/>
    <mergeCell ref="N16:O16"/>
    <mergeCell ref="A17:B17"/>
    <mergeCell ref="D17:E17"/>
    <mergeCell ref="F17:G17"/>
    <mergeCell ref="H17:I17"/>
    <mergeCell ref="J17:K17"/>
    <mergeCell ref="L17:M17"/>
    <mergeCell ref="N17:O17"/>
    <mergeCell ref="F16:G16"/>
    <mergeCell ref="H16:I16"/>
    <mergeCell ref="J18:K18"/>
    <mergeCell ref="L18:M18"/>
    <mergeCell ref="N18:O18"/>
    <mergeCell ref="A19:B19"/>
    <mergeCell ref="D19:E19"/>
    <mergeCell ref="F19:G19"/>
    <mergeCell ref="H19:I19"/>
    <mergeCell ref="J19:K19"/>
    <mergeCell ref="L19:M19"/>
    <mergeCell ref="N19:O19"/>
    <mergeCell ref="H20:I20"/>
    <mergeCell ref="A11:B11"/>
    <mergeCell ref="D11:E11"/>
    <mergeCell ref="F11:G11"/>
    <mergeCell ref="H11:I11"/>
    <mergeCell ref="A18:B18"/>
    <mergeCell ref="D18:E18"/>
    <mergeCell ref="F18:G18"/>
    <mergeCell ref="H18:I18"/>
    <mergeCell ref="H12:I12"/>
    <mergeCell ref="J20:K20"/>
    <mergeCell ref="L20:M20"/>
    <mergeCell ref="N20:O20"/>
    <mergeCell ref="A22:B22"/>
    <mergeCell ref="D22:E22"/>
    <mergeCell ref="F22:G22"/>
    <mergeCell ref="H22:I22"/>
    <mergeCell ref="J22:K22"/>
    <mergeCell ref="L22:M22"/>
    <mergeCell ref="N22:O22"/>
    <mergeCell ref="N23:O23"/>
    <mergeCell ref="A27:B27"/>
    <mergeCell ref="D27:E27"/>
    <mergeCell ref="F27:G27"/>
    <mergeCell ref="H27:I27"/>
    <mergeCell ref="J27:K27"/>
    <mergeCell ref="L27:M27"/>
    <mergeCell ref="N27:O27"/>
    <mergeCell ref="D23:E23"/>
    <mergeCell ref="J25:K25"/>
    <mergeCell ref="H28:I28"/>
    <mergeCell ref="J23:K23"/>
    <mergeCell ref="L23:M23"/>
    <mergeCell ref="F23:G23"/>
    <mergeCell ref="H23:I23"/>
    <mergeCell ref="L28:M28"/>
    <mergeCell ref="J28:K28"/>
    <mergeCell ref="L25:M25"/>
    <mergeCell ref="F25:G25"/>
    <mergeCell ref="H25:I25"/>
    <mergeCell ref="N28:O28"/>
    <mergeCell ref="A29:B29"/>
    <mergeCell ref="D29:E29"/>
    <mergeCell ref="F29:G29"/>
    <mergeCell ref="H29:I29"/>
    <mergeCell ref="J29:K29"/>
    <mergeCell ref="L29:M29"/>
    <mergeCell ref="N29:O29"/>
    <mergeCell ref="A28:B28"/>
    <mergeCell ref="F28:G28"/>
    <mergeCell ref="L30:M30"/>
    <mergeCell ref="N30:O30"/>
    <mergeCell ref="D31:E31"/>
    <mergeCell ref="F31:G31"/>
    <mergeCell ref="H31:I31"/>
    <mergeCell ref="J31:K31"/>
    <mergeCell ref="L31:M31"/>
    <mergeCell ref="N31:O31"/>
    <mergeCell ref="D30:E30"/>
    <mergeCell ref="F30:G30"/>
    <mergeCell ref="L34:M34"/>
    <mergeCell ref="N34:O34"/>
    <mergeCell ref="C5:C6"/>
    <mergeCell ref="C15:C16"/>
    <mergeCell ref="A12:C12"/>
    <mergeCell ref="A31:C31"/>
    <mergeCell ref="D34:E34"/>
    <mergeCell ref="J34:K34"/>
    <mergeCell ref="F34:G34"/>
    <mergeCell ref="H34:I34"/>
    <mergeCell ref="A34:C34"/>
    <mergeCell ref="J30:K30"/>
    <mergeCell ref="A30:B30"/>
    <mergeCell ref="H30:I30"/>
    <mergeCell ref="D28:E28"/>
    <mergeCell ref="A21:B21"/>
    <mergeCell ref="D21:E21"/>
    <mergeCell ref="F21:G21"/>
    <mergeCell ref="H21:I21"/>
    <mergeCell ref="J21:K21"/>
    <mergeCell ref="L21:M21"/>
    <mergeCell ref="N21:O21"/>
  </mergeCells>
  <printOptions/>
  <pageMargins left="0.2" right="0.21" top="0.43" bottom="0.3" header="0.34" footer="0.21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schallnerova</cp:lastModifiedBy>
  <cp:lastPrinted>2005-08-02T19:12:44Z</cp:lastPrinted>
  <dcterms:created xsi:type="dcterms:W3CDTF">2005-07-07T12:08:32Z</dcterms:created>
  <dcterms:modified xsi:type="dcterms:W3CDTF">2005-08-04T10:17:06Z</dcterms:modified>
  <cp:category/>
  <cp:version/>
  <cp:contentType/>
  <cp:contentStatus/>
</cp:coreProperties>
</file>