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K-24-2005-39, př. 1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<sst xmlns="http://schemas.openxmlformats.org/spreadsheetml/2006/main" count="105" uniqueCount="67">
  <si>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</si>
  <si>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</si>
  <si>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</si>
  <si>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</si>
  <si>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</si>
  <si>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</si>
  <si>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</si>
  <si>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</si>
  <si>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</si>
  <si>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00055</t>
  </si>
  <si>
    <t>UZ 00000</t>
  </si>
  <si>
    <t xml:space="preserve">položka 6351 </t>
  </si>
  <si>
    <t>Přestavba centrálních operačních sálů</t>
  </si>
  <si>
    <t>Přestavba společných laboratoří</t>
  </si>
  <si>
    <t>Počítačová síť, optické kabely</t>
  </si>
  <si>
    <t>Přestavba skladů</t>
  </si>
  <si>
    <t>CELKEM stavební investice - nemovitý majetek</t>
  </si>
  <si>
    <t>Movitý majetek § 3522, položka 6351 v Kč</t>
  </si>
  <si>
    <t>dotace "Stravovací provoz"</t>
  </si>
  <si>
    <t>celkem cena</t>
  </si>
  <si>
    <t>Strojní investice</t>
  </si>
  <si>
    <t>00052</t>
  </si>
  <si>
    <t>CT - doplatek z roku 2004</t>
  </si>
  <si>
    <t>Celotělový denzitometr</t>
  </si>
  <si>
    <t>Anesteziologickoresuscitační komplex</t>
  </si>
  <si>
    <t>Přístroj EEG</t>
  </si>
  <si>
    <t>Biochemický analyzátor včetně vybavení</t>
  </si>
  <si>
    <t>Gynekologický ultrazvuk s dopplerem + kardiotokograf</t>
  </si>
  <si>
    <t>Vybavení COS</t>
  </si>
  <si>
    <t>Rozšíření NIS</t>
  </si>
  <si>
    <t>Vybavení centrálních JIP, ARO</t>
  </si>
  <si>
    <t>Vybavení rekonstruovaných prostor rehabilitačního centra a lůžek následné péče</t>
  </si>
  <si>
    <t>CELKEM strojní investice - movitý majetek</t>
  </si>
  <si>
    <t>CELKEM INVESTICE</t>
  </si>
  <si>
    <t>Schváleno usnesením / návrh na změnu</t>
  </si>
  <si>
    <t xml:space="preserve">0523/15/2005/RK </t>
  </si>
  <si>
    <t>návrh na změnu</t>
  </si>
  <si>
    <t>Adaptace provozní budovy na rehabilitaci</t>
  </si>
  <si>
    <t>Typ dotace</t>
  </si>
  <si>
    <t>UZ</t>
  </si>
  <si>
    <t>Hodnoty ukazatelů před změnou</t>
  </si>
  <si>
    <t>+ / -</t>
  </si>
  <si>
    <t>Hodnoty ukazatelů po změně</t>
  </si>
  <si>
    <t xml:space="preserve">Příspěvek na sociální sestru, knihovnu a živelní pojištění </t>
  </si>
  <si>
    <t>00000</t>
  </si>
  <si>
    <t xml:space="preserve">Z nájemného - smlouvy o nájmu movitého a nemovitého majetku </t>
  </si>
  <si>
    <t>00051</t>
  </si>
  <si>
    <t>Celkem</t>
  </si>
  <si>
    <t>00055</t>
  </si>
  <si>
    <t>13101</t>
  </si>
  <si>
    <t>příjem z prodeje mov. Majetku</t>
  </si>
  <si>
    <t>prostředky z příkazních smluv</t>
  </si>
  <si>
    <t>úřad práce</t>
  </si>
  <si>
    <t>I. Návrh na změnu investičního plánu Nemocnice Havlíčkův Brod</t>
  </si>
  <si>
    <t>Závazné ukazatele pro rok 2005</t>
  </si>
  <si>
    <t>Příspěvek (dotace) na provoz</t>
  </si>
  <si>
    <t>Dotace na investice</t>
  </si>
  <si>
    <t>II. Návrh na změnu provozní dotace (příspěvku na provoz) - položka 5331</t>
  </si>
  <si>
    <t>III. Návrh na změnu dotace na investice - položka 6351</t>
  </si>
  <si>
    <t>CELKEM stavební investice - nemovitý majetek-návrh na změnu</t>
  </si>
  <si>
    <t>CELKEM INVESTICE návrh na změnu</t>
  </si>
  <si>
    <t>CELKEM strojní investice - movitý majetek - návrh na změnu</t>
  </si>
  <si>
    <t>Kardiotokograf</t>
  </si>
  <si>
    <t>IV. Návrh na změnu závazných ukazatelů</t>
  </si>
  <si>
    <t xml:space="preserve">Dotace z kapit. výdajů dle usnesení č. 0076/01/2005/ZK </t>
  </si>
  <si>
    <t>počet stran: 2</t>
  </si>
  <si>
    <t>RK-24-2005-39,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</si>
</sst>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5" xfId="0" applyNumberFormat="1" applyFont="1" applyBorder="1" applyAlignment="1">
      <alignment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3" fillId="2" borderId="16" xfId="19" applyFont="1" applyFill="1" applyBorder="1" applyAlignment="1">
      <alignment horizontal="left" vertical="center" wrapText="1"/>
      <protection/>
    </xf>
    <xf numFmtId="0" fontId="3" fillId="2" borderId="17" xfId="0" applyFont="1" applyFill="1" applyBorder="1" applyAlignment="1">
      <alignment/>
    </xf>
    <xf numFmtId="3" fontId="3" fillId="2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24" xfId="19" applyFont="1" applyFill="1" applyBorder="1" applyAlignment="1">
      <alignment horizontal="left" vertical="center" wrapText="1"/>
      <protection/>
    </xf>
    <xf numFmtId="0" fontId="3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3" fontId="3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3" fillId="0" borderId="33" xfId="19" applyFont="1" applyBorder="1" applyAlignment="1">
      <alignment horizontal="left" vertical="center" wrapText="1"/>
      <protection/>
    </xf>
    <xf numFmtId="0" fontId="3" fillId="0" borderId="34" xfId="0" applyFont="1" applyBorder="1" applyAlignment="1">
      <alignment/>
    </xf>
    <xf numFmtId="3" fontId="3" fillId="0" borderId="22" xfId="0" applyNumberFormat="1" applyFont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3" fontId="3" fillId="2" borderId="4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42" xfId="0" applyFill="1" applyBorder="1" applyAlignment="1">
      <alignment/>
    </xf>
    <xf numFmtId="3" fontId="3" fillId="0" borderId="3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40" xfId="19" applyFont="1" applyBorder="1" applyAlignment="1">
      <alignment horizontal="left" vertical="center" wrapText="1"/>
      <protection/>
    </xf>
    <xf numFmtId="0" fontId="3" fillId="0" borderId="43" xfId="0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20" xfId="19" applyFont="1" applyBorder="1" applyAlignment="1">
      <alignment horizontal="left" vertical="center" wrapText="1"/>
      <protection/>
    </xf>
    <xf numFmtId="0" fontId="3" fillId="0" borderId="39" xfId="0" applyFont="1" applyBorder="1" applyAlignment="1">
      <alignment/>
    </xf>
    <xf numFmtId="3" fontId="3" fillId="0" borderId="46" xfId="0" applyNumberFormat="1" applyFont="1" applyBorder="1" applyAlignment="1">
      <alignment vertical="center"/>
    </xf>
    <xf numFmtId="3" fontId="3" fillId="2" borderId="20" xfId="19" applyFont="1" applyFill="1" applyBorder="1" applyAlignment="1">
      <alignment horizontal="left" vertical="center" wrapText="1"/>
      <protection/>
    </xf>
    <xf numFmtId="0" fontId="3" fillId="2" borderId="21" xfId="0" applyFont="1" applyFill="1" applyBorder="1" applyAlignment="1">
      <alignment/>
    </xf>
    <xf numFmtId="3" fontId="3" fillId="2" borderId="1" xfId="0" applyNumberFormat="1" applyFont="1" applyFill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 quotePrefix="1">
      <alignment horizontal="center" vertical="center" wrapText="1"/>
    </xf>
    <xf numFmtId="3" fontId="3" fillId="2" borderId="30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" fillId="2" borderId="4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2" borderId="43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2" borderId="1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3" fontId="3" fillId="2" borderId="35" xfId="0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wrapText="1"/>
    </xf>
    <xf numFmtId="0" fontId="0" fillId="0" borderId="42" xfId="0" applyBorder="1" applyAlignment="1">
      <alignment wrapText="1"/>
    </xf>
    <xf numFmtId="3" fontId="3" fillId="2" borderId="28" xfId="0" applyNumberFormat="1" applyFont="1" applyFill="1" applyBorder="1" applyAlignment="1">
      <alignment vertical="center"/>
    </xf>
    <xf numFmtId="0" fontId="0" fillId="0" borderId="28" xfId="0" applyBorder="1" applyAlignment="1">
      <alignment wrapText="1"/>
    </xf>
    <xf numFmtId="4" fontId="3" fillId="2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2" borderId="55" xfId="0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167" fontId="4" fillId="0" borderId="13" xfId="0" applyNumberFormat="1" applyFont="1" applyBorder="1" applyAlignment="1">
      <alignment vertical="center" wrapText="1"/>
    </xf>
    <xf numFmtId="167" fontId="0" fillId="0" borderId="57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 wrapText="1"/>
    </xf>
    <xf numFmtId="167" fontId="0" fillId="0" borderId="41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 wrapText="1"/>
    </xf>
    <xf numFmtId="167" fontId="0" fillId="0" borderId="21" xfId="0" applyNumberFormat="1" applyFont="1" applyBorder="1" applyAlignment="1">
      <alignment vertical="center"/>
    </xf>
    <xf numFmtId="167" fontId="4" fillId="2" borderId="30" xfId="0" applyNumberFormat="1" applyFont="1" applyFill="1" applyBorder="1" applyAlignment="1">
      <alignment vertical="center" wrapText="1"/>
    </xf>
    <xf numFmtId="167" fontId="0" fillId="2" borderId="36" xfId="0" applyNumberFormat="1" applyFont="1" applyFill="1" applyBorder="1" applyAlignment="1">
      <alignment vertical="center"/>
    </xf>
    <xf numFmtId="167" fontId="4" fillId="0" borderId="49" xfId="0" applyNumberFormat="1" applyFont="1" applyBorder="1" applyAlignment="1">
      <alignment vertical="center"/>
    </xf>
    <xf numFmtId="0" fontId="0" fillId="0" borderId="0" xfId="0" applyAlignment="1">
      <alignment/>
    </xf>
    <xf numFmtId="0" fontId="4" fillId="2" borderId="24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2" borderId="5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167" fontId="0" fillId="0" borderId="12" xfId="0" applyNumberFormat="1" applyFont="1" applyBorder="1" applyAlignment="1">
      <alignment vertical="center"/>
    </xf>
    <xf numFmtId="0" fontId="6" fillId="2" borderId="31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4" fillId="2" borderId="11" xfId="0" applyFont="1" applyFill="1" applyBorder="1" applyAlignment="1" quotePrefix="1">
      <alignment horizontal="center" vertical="center"/>
    </xf>
    <xf numFmtId="167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167" fontId="4" fillId="0" borderId="15" xfId="0" applyNumberFormat="1" applyFont="1" applyBorder="1" applyAlignment="1">
      <alignment vertical="center"/>
    </xf>
    <xf numFmtId="0" fontId="0" fillId="0" borderId="56" xfId="0" applyBorder="1" applyAlignment="1">
      <alignment/>
    </xf>
    <xf numFmtId="167" fontId="0" fillId="2" borderId="30" xfId="0" applyNumberFormat="1" applyFont="1" applyFill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0" fontId="0" fillId="0" borderId="55" xfId="0" applyBorder="1" applyAlignment="1">
      <alignment/>
    </xf>
    <xf numFmtId="167" fontId="0" fillId="0" borderId="13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3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4" fillId="0" borderId="26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vý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A1">
      <selection activeCell="N1" sqref="N1"/>
    </sheetView>
  </sheetViews>
  <sheetFormatPr defaultColWidth="9.00390625" defaultRowHeight="12.75"/>
  <cols>
    <col min="2" max="2" width="16.625" style="0" customWidth="1"/>
    <col min="3" max="3" width="13.25390625" style="9" customWidth="1"/>
    <col min="4" max="4" width="6.625" style="0" customWidth="1"/>
    <col min="6" max="6" width="5.25390625" style="0" customWidth="1"/>
    <col min="8" max="9" width="5.125" style="0" customWidth="1"/>
    <col min="10" max="10" width="3.625" style="0" customWidth="1"/>
    <col min="11" max="11" width="6.25390625" style="0" customWidth="1"/>
    <col min="13" max="13" width="8.25390625" style="0" customWidth="1"/>
  </cols>
  <sheetData>
    <row r="1" ht="12.75">
      <c r="N1" s="21" t="s">
        <v>66</v>
      </c>
    </row>
    <row r="2" ht="12.75">
      <c r="N2" s="21" t="s">
        <v>65</v>
      </c>
    </row>
    <row r="3" ht="12.75">
      <c r="N3" s="21"/>
    </row>
    <row r="4" spans="1:15" ht="17.25" customHeight="1" thickBot="1">
      <c r="A4" s="1" t="s">
        <v>53</v>
      </c>
      <c r="G4" s="2"/>
      <c r="N4" s="3"/>
      <c r="O4" s="3"/>
    </row>
    <row r="5" spans="1:23" ht="71.25" customHeight="1">
      <c r="A5" s="90" t="s">
        <v>0</v>
      </c>
      <c r="B5" s="110"/>
      <c r="C5" s="53" t="s">
        <v>34</v>
      </c>
      <c r="D5" s="95" t="s">
        <v>1</v>
      </c>
      <c r="E5" s="95"/>
      <c r="F5" s="95" t="s">
        <v>2</v>
      </c>
      <c r="G5" s="96"/>
      <c r="H5" s="96" t="s">
        <v>3</v>
      </c>
      <c r="I5" s="97"/>
      <c r="J5" s="98"/>
      <c r="K5" s="99"/>
      <c r="L5" s="96" t="s">
        <v>4</v>
      </c>
      <c r="M5" s="97"/>
      <c r="N5" s="100" t="s">
        <v>5</v>
      </c>
      <c r="O5" s="101"/>
      <c r="P5" s="4"/>
      <c r="Q5" s="4"/>
      <c r="R5" s="4"/>
      <c r="S5" s="4"/>
      <c r="T5" s="4"/>
      <c r="U5" s="4"/>
      <c r="V5" s="4"/>
      <c r="W5" s="4"/>
    </row>
    <row r="6" spans="1:23" ht="37.5" customHeight="1" thickBot="1">
      <c r="A6" s="92"/>
      <c r="B6" s="111"/>
      <c r="C6" s="54"/>
      <c r="D6" s="102" t="s">
        <v>6</v>
      </c>
      <c r="E6" s="85"/>
      <c r="F6" s="85" t="s">
        <v>7</v>
      </c>
      <c r="G6" s="86"/>
      <c r="H6" s="109" t="s">
        <v>8</v>
      </c>
      <c r="I6" s="109"/>
      <c r="J6" s="85" t="s">
        <v>9</v>
      </c>
      <c r="K6" s="85"/>
      <c r="L6" s="85" t="s">
        <v>10</v>
      </c>
      <c r="M6" s="86"/>
      <c r="N6" s="83" t="s">
        <v>11</v>
      </c>
      <c r="O6" s="84"/>
      <c r="P6" s="4"/>
      <c r="Q6" s="4"/>
      <c r="R6" s="4"/>
      <c r="S6" s="4"/>
      <c r="T6" s="4"/>
      <c r="U6" s="4"/>
      <c r="V6" s="4"/>
      <c r="W6" s="4"/>
    </row>
    <row r="7" spans="1:15" s="3" customFormat="1" ht="22.5" customHeight="1">
      <c r="A7" s="72" t="s">
        <v>12</v>
      </c>
      <c r="B7" s="108"/>
      <c r="C7" s="10" t="s">
        <v>35</v>
      </c>
      <c r="D7" s="47"/>
      <c r="E7" s="47"/>
      <c r="F7" s="47">
        <v>1800000</v>
      </c>
      <c r="G7" s="47"/>
      <c r="H7" s="47"/>
      <c r="I7" s="47"/>
      <c r="J7" s="47"/>
      <c r="K7" s="47"/>
      <c r="L7" s="47"/>
      <c r="M7" s="63"/>
      <c r="N7" s="64">
        <f>SUM(D7:L7)</f>
        <v>1800000</v>
      </c>
      <c r="O7" s="65"/>
    </row>
    <row r="8" spans="1:15" s="3" customFormat="1" ht="22.5" customHeight="1">
      <c r="A8" s="72" t="s">
        <v>13</v>
      </c>
      <c r="B8" s="108"/>
      <c r="C8" s="7" t="s">
        <v>35</v>
      </c>
      <c r="D8" s="103"/>
      <c r="E8" s="103"/>
      <c r="F8" s="103">
        <v>1500000</v>
      </c>
      <c r="G8" s="103"/>
      <c r="H8" s="103"/>
      <c r="I8" s="103"/>
      <c r="J8" s="103"/>
      <c r="K8" s="103"/>
      <c r="L8" s="103"/>
      <c r="M8" s="104"/>
      <c r="N8" s="105">
        <f>SUM(D8:L8)</f>
        <v>1500000</v>
      </c>
      <c r="O8" s="106"/>
    </row>
    <row r="9" spans="1:15" s="3" customFormat="1" ht="22.5" customHeight="1">
      <c r="A9" s="72" t="s">
        <v>14</v>
      </c>
      <c r="B9" s="108"/>
      <c r="C9" s="7" t="s">
        <v>35</v>
      </c>
      <c r="D9" s="103"/>
      <c r="E9" s="103"/>
      <c r="F9" s="103">
        <v>500000</v>
      </c>
      <c r="G9" s="103"/>
      <c r="H9" s="103"/>
      <c r="I9" s="103"/>
      <c r="J9" s="103"/>
      <c r="K9" s="103"/>
      <c r="L9" s="103"/>
      <c r="M9" s="104"/>
      <c r="N9" s="105">
        <f>SUM(D9:L9)</f>
        <v>500000</v>
      </c>
      <c r="O9" s="106"/>
    </row>
    <row r="10" spans="1:15" s="3" customFormat="1" ht="22.5" customHeight="1">
      <c r="A10" s="72" t="s">
        <v>15</v>
      </c>
      <c r="B10" s="108"/>
      <c r="C10" s="11" t="s">
        <v>35</v>
      </c>
      <c r="D10" s="103"/>
      <c r="E10" s="103"/>
      <c r="F10" s="103">
        <v>100000</v>
      </c>
      <c r="G10" s="103"/>
      <c r="H10" s="103"/>
      <c r="I10" s="103"/>
      <c r="J10" s="103"/>
      <c r="K10" s="103"/>
      <c r="L10" s="103"/>
      <c r="M10" s="104"/>
      <c r="N10" s="105">
        <f>SUM(D10:L10)</f>
        <v>100000</v>
      </c>
      <c r="O10" s="106"/>
    </row>
    <row r="11" spans="1:15" s="3" customFormat="1" ht="22.5" customHeight="1" thickBot="1">
      <c r="A11" s="75" t="s">
        <v>37</v>
      </c>
      <c r="B11" s="76"/>
      <c r="C11" s="27" t="s">
        <v>36</v>
      </c>
      <c r="D11" s="77"/>
      <c r="E11" s="77"/>
      <c r="F11" s="77">
        <v>2500000</v>
      </c>
      <c r="G11" s="77"/>
      <c r="H11" s="77"/>
      <c r="I11" s="77"/>
      <c r="J11" s="77"/>
      <c r="K11" s="77"/>
      <c r="L11" s="77"/>
      <c r="M11" s="107"/>
      <c r="N11" s="58">
        <f>SUM(D11:L11)</f>
        <v>2500000</v>
      </c>
      <c r="O11" s="59"/>
    </row>
    <row r="12" spans="1:15" s="3" customFormat="1" ht="18.75" customHeight="1" thickBot="1">
      <c r="A12" s="44" t="s">
        <v>16</v>
      </c>
      <c r="B12" s="60"/>
      <c r="C12" s="61"/>
      <c r="D12" s="43">
        <f>SUM(D7:D10)</f>
        <v>0</v>
      </c>
      <c r="E12" s="43"/>
      <c r="F12" s="43">
        <f>+F7+F8+F9+F10</f>
        <v>3900000</v>
      </c>
      <c r="G12" s="43"/>
      <c r="H12" s="43">
        <f>SUM(H7:H10)</f>
        <v>0</v>
      </c>
      <c r="I12" s="43"/>
      <c r="J12" s="43">
        <f>SUM(J7:J10)</f>
        <v>0</v>
      </c>
      <c r="K12" s="43"/>
      <c r="L12" s="43">
        <f>SUM(L7:L10)</f>
        <v>0</v>
      </c>
      <c r="M12" s="42"/>
      <c r="N12" s="51">
        <f>+N7+N8+N9+N10</f>
        <v>3900000</v>
      </c>
      <c r="O12" s="52"/>
    </row>
    <row r="13" spans="1:15" s="3" customFormat="1" ht="24.75" customHeight="1" thickBot="1">
      <c r="A13" s="114" t="s">
        <v>59</v>
      </c>
      <c r="B13" s="115"/>
      <c r="C13" s="118"/>
      <c r="D13" s="88">
        <f>SUM(D8:D11)</f>
        <v>0</v>
      </c>
      <c r="E13" s="88"/>
      <c r="F13" s="88">
        <f>+F7+F8+F9+F10+F11</f>
        <v>6400000</v>
      </c>
      <c r="G13" s="88"/>
      <c r="H13" s="88">
        <f>SUM(H8:H11)</f>
        <v>0</v>
      </c>
      <c r="I13" s="88"/>
      <c r="J13" s="88">
        <f>SUM(J8:J11)</f>
        <v>0</v>
      </c>
      <c r="K13" s="88"/>
      <c r="L13" s="88">
        <f>SUM(L8:L11)</f>
        <v>0</v>
      </c>
      <c r="M13" s="89"/>
      <c r="N13" s="112">
        <f>+N7+N8+N9+N10+N11</f>
        <v>6400000</v>
      </c>
      <c r="O13" s="113"/>
    </row>
    <row r="14" spans="14:15" ht="14.25" customHeight="1" thickBot="1">
      <c r="N14" s="3"/>
      <c r="O14" s="3"/>
    </row>
    <row r="15" spans="1:23" ht="33.75" customHeight="1">
      <c r="A15" s="90" t="s">
        <v>17</v>
      </c>
      <c r="B15" s="91"/>
      <c r="C15" s="55" t="s">
        <v>34</v>
      </c>
      <c r="D15" s="94" t="s">
        <v>1</v>
      </c>
      <c r="E15" s="95"/>
      <c r="F15" s="95" t="s">
        <v>2</v>
      </c>
      <c r="G15" s="96"/>
      <c r="H15" s="96" t="s">
        <v>3</v>
      </c>
      <c r="I15" s="97"/>
      <c r="J15" s="98" t="s">
        <v>18</v>
      </c>
      <c r="K15" s="99"/>
      <c r="L15" s="96" t="s">
        <v>4</v>
      </c>
      <c r="M15" s="97"/>
      <c r="N15" s="100" t="s">
        <v>19</v>
      </c>
      <c r="O15" s="101"/>
      <c r="P15" s="4"/>
      <c r="Q15" s="4"/>
      <c r="R15" s="4"/>
      <c r="S15" s="4"/>
      <c r="T15" s="4"/>
      <c r="U15" s="4"/>
      <c r="V15" s="4"/>
      <c r="W15" s="4"/>
    </row>
    <row r="16" spans="1:23" ht="26.25" customHeight="1" thickBot="1">
      <c r="A16" s="92" t="s">
        <v>20</v>
      </c>
      <c r="B16" s="93"/>
      <c r="C16" s="56"/>
      <c r="D16" s="102" t="s">
        <v>6</v>
      </c>
      <c r="E16" s="85"/>
      <c r="F16" s="85" t="s">
        <v>7</v>
      </c>
      <c r="G16" s="86"/>
      <c r="H16" s="87" t="s">
        <v>21</v>
      </c>
      <c r="I16" s="85"/>
      <c r="J16" s="85" t="s">
        <v>9</v>
      </c>
      <c r="K16" s="85"/>
      <c r="L16" s="85" t="s">
        <v>10</v>
      </c>
      <c r="M16" s="86"/>
      <c r="N16" s="83" t="s">
        <v>11</v>
      </c>
      <c r="O16" s="84"/>
      <c r="P16" s="4"/>
      <c r="Q16" s="4"/>
      <c r="R16" s="4"/>
      <c r="S16" s="4"/>
      <c r="T16" s="4"/>
      <c r="U16" s="4"/>
      <c r="V16" s="4"/>
      <c r="W16" s="4"/>
    </row>
    <row r="17" spans="1:15" s="3" customFormat="1" ht="24" customHeight="1">
      <c r="A17" s="72" t="s">
        <v>22</v>
      </c>
      <c r="B17" s="73"/>
      <c r="C17" s="6" t="s">
        <v>35</v>
      </c>
      <c r="D17" s="50"/>
      <c r="E17" s="47"/>
      <c r="F17" s="47"/>
      <c r="G17" s="47"/>
      <c r="H17" s="47"/>
      <c r="I17" s="47"/>
      <c r="J17" s="47"/>
      <c r="K17" s="47"/>
      <c r="L17" s="47">
        <v>6800000</v>
      </c>
      <c r="M17" s="63">
        <v>6800</v>
      </c>
      <c r="N17" s="64">
        <f>+D17+F17+H17+J17+L17</f>
        <v>6800000</v>
      </c>
      <c r="O17" s="65"/>
    </row>
    <row r="18" spans="1:15" s="3" customFormat="1" ht="24" customHeight="1">
      <c r="A18" s="66" t="s">
        <v>23</v>
      </c>
      <c r="B18" s="67"/>
      <c r="C18" s="7" t="s">
        <v>35</v>
      </c>
      <c r="D18" s="50"/>
      <c r="E18" s="47"/>
      <c r="F18" s="47">
        <v>2400000</v>
      </c>
      <c r="G18" s="47"/>
      <c r="H18" s="47"/>
      <c r="I18" s="47"/>
      <c r="J18" s="47"/>
      <c r="K18" s="47"/>
      <c r="L18" s="47">
        <v>0</v>
      </c>
      <c r="M18" s="63">
        <v>0</v>
      </c>
      <c r="N18" s="64">
        <f>SUM(D18:M18)</f>
        <v>2400000</v>
      </c>
      <c r="O18" s="65"/>
    </row>
    <row r="19" spans="1:15" s="3" customFormat="1" ht="24" customHeight="1" thickBot="1">
      <c r="A19" s="48" t="s">
        <v>24</v>
      </c>
      <c r="B19" s="49"/>
      <c r="C19" s="8" t="s">
        <v>35</v>
      </c>
      <c r="D19" s="78"/>
      <c r="E19" s="79"/>
      <c r="F19" s="79"/>
      <c r="G19" s="79"/>
      <c r="H19" s="79"/>
      <c r="I19" s="79"/>
      <c r="J19" s="79"/>
      <c r="K19" s="79"/>
      <c r="L19" s="79">
        <v>7500000</v>
      </c>
      <c r="M19" s="80">
        <v>7500</v>
      </c>
      <c r="N19" s="81">
        <f>+D19+F19+H19+J19+L19</f>
        <v>7500000</v>
      </c>
      <c r="O19" s="82"/>
    </row>
    <row r="20" spans="1:15" s="3" customFormat="1" ht="24" customHeight="1">
      <c r="A20" s="37" t="s">
        <v>25</v>
      </c>
      <c r="B20" s="38"/>
      <c r="C20" s="15" t="s">
        <v>35</v>
      </c>
      <c r="D20" s="74"/>
      <c r="E20" s="68"/>
      <c r="F20" s="68"/>
      <c r="G20" s="68"/>
      <c r="H20" s="68"/>
      <c r="I20" s="68"/>
      <c r="J20" s="68"/>
      <c r="K20" s="68"/>
      <c r="L20" s="68">
        <v>600000</v>
      </c>
      <c r="M20" s="69">
        <v>600</v>
      </c>
      <c r="N20" s="70">
        <f>+D20+F20+H20+J20+L20</f>
        <v>600000</v>
      </c>
      <c r="O20" s="71"/>
    </row>
    <row r="21" spans="1:15" s="3" customFormat="1" ht="24" customHeight="1">
      <c r="A21" s="39"/>
      <c r="B21" s="40"/>
      <c r="C21" s="26" t="s">
        <v>36</v>
      </c>
      <c r="D21" s="34"/>
      <c r="E21" s="35"/>
      <c r="F21" s="35"/>
      <c r="G21" s="35"/>
      <c r="H21" s="35"/>
      <c r="I21" s="35"/>
      <c r="J21" s="35"/>
      <c r="K21" s="35"/>
      <c r="L21" s="35">
        <v>399000</v>
      </c>
      <c r="M21" s="57"/>
      <c r="N21" s="58">
        <f>+D21+F21+H21+J21+L21</f>
        <v>399000</v>
      </c>
      <c r="O21" s="59"/>
    </row>
    <row r="22" spans="1:15" s="3" customFormat="1" ht="24" customHeight="1" thickBot="1">
      <c r="A22" s="28" t="s">
        <v>62</v>
      </c>
      <c r="B22" s="29"/>
      <c r="C22" s="16" t="s">
        <v>36</v>
      </c>
      <c r="D22" s="36"/>
      <c r="E22" s="30"/>
      <c r="F22" s="30"/>
      <c r="G22" s="30"/>
      <c r="H22" s="30"/>
      <c r="I22" s="30"/>
      <c r="J22" s="30"/>
      <c r="K22" s="30"/>
      <c r="L22" s="30">
        <v>201000</v>
      </c>
      <c r="M22" s="31"/>
      <c r="N22" s="32">
        <f>+D22+F22+H22+J22+L22</f>
        <v>201000</v>
      </c>
      <c r="O22" s="33"/>
    </row>
    <row r="23" spans="1:15" s="3" customFormat="1" ht="24" customHeight="1">
      <c r="A23" s="72" t="s">
        <v>26</v>
      </c>
      <c r="B23" s="73"/>
      <c r="C23" s="14" t="s">
        <v>35</v>
      </c>
      <c r="D23" s="50"/>
      <c r="E23" s="47"/>
      <c r="F23" s="47"/>
      <c r="G23" s="47"/>
      <c r="H23" s="47"/>
      <c r="I23" s="47"/>
      <c r="J23" s="47"/>
      <c r="K23" s="47"/>
      <c r="L23" s="47">
        <v>2700000</v>
      </c>
      <c r="M23" s="63">
        <v>2700</v>
      </c>
      <c r="N23" s="64">
        <f>+D23+F23+H23+J23+L23</f>
        <v>2700000</v>
      </c>
      <c r="O23" s="65"/>
    </row>
    <row r="24" spans="1:15" s="3" customFormat="1" ht="24" customHeight="1">
      <c r="A24" s="66" t="s">
        <v>27</v>
      </c>
      <c r="B24" s="67"/>
      <c r="C24" s="7" t="s">
        <v>35</v>
      </c>
      <c r="D24" s="50"/>
      <c r="E24" s="47"/>
      <c r="F24" s="47"/>
      <c r="G24" s="47"/>
      <c r="H24" s="47"/>
      <c r="I24" s="47"/>
      <c r="J24" s="47"/>
      <c r="K24" s="47"/>
      <c r="L24" s="47">
        <v>871000</v>
      </c>
      <c r="M24" s="63"/>
      <c r="N24" s="64">
        <f>SUM(D24:M24)</f>
        <v>871000</v>
      </c>
      <c r="O24" s="65"/>
    </row>
    <row r="25" spans="1:15" s="3" customFormat="1" ht="24" customHeight="1">
      <c r="A25" s="66" t="s">
        <v>28</v>
      </c>
      <c r="B25" s="67"/>
      <c r="C25" s="7" t="s">
        <v>35</v>
      </c>
      <c r="D25" s="50"/>
      <c r="E25" s="47"/>
      <c r="F25" s="47">
        <v>500000</v>
      </c>
      <c r="G25" s="47"/>
      <c r="H25" s="47"/>
      <c r="I25" s="47"/>
      <c r="J25" s="47"/>
      <c r="K25" s="47"/>
      <c r="L25" s="47"/>
      <c r="M25" s="63"/>
      <c r="N25" s="64">
        <f>SUM(D25:M25)</f>
        <v>500000</v>
      </c>
      <c r="O25" s="65"/>
    </row>
    <row r="26" spans="1:15" s="3" customFormat="1" ht="24" customHeight="1">
      <c r="A26" s="66" t="s">
        <v>29</v>
      </c>
      <c r="B26" s="67"/>
      <c r="C26" s="7" t="s">
        <v>35</v>
      </c>
      <c r="D26" s="50"/>
      <c r="E26" s="47"/>
      <c r="F26" s="47">
        <v>600000</v>
      </c>
      <c r="G26" s="47"/>
      <c r="H26" s="47"/>
      <c r="I26" s="47"/>
      <c r="J26" s="47"/>
      <c r="K26" s="47"/>
      <c r="L26" s="47"/>
      <c r="M26" s="63"/>
      <c r="N26" s="64">
        <f>SUM(D26:M26)</f>
        <v>600000</v>
      </c>
      <c r="O26" s="65"/>
    </row>
    <row r="27" spans="1:15" s="3" customFormat="1" ht="24" customHeight="1">
      <c r="A27" s="48" t="s">
        <v>30</v>
      </c>
      <c r="B27" s="49"/>
      <c r="C27" s="7" t="s">
        <v>35</v>
      </c>
      <c r="D27" s="50"/>
      <c r="E27" s="47"/>
      <c r="F27" s="47">
        <v>800000</v>
      </c>
      <c r="G27" s="47"/>
      <c r="H27" s="47"/>
      <c r="I27" s="47"/>
      <c r="J27" s="47"/>
      <c r="K27" s="47"/>
      <c r="L27" s="47"/>
      <c r="M27" s="63"/>
      <c r="N27" s="64">
        <f>SUM(D27:M27)</f>
        <v>800000</v>
      </c>
      <c r="O27" s="65"/>
    </row>
    <row r="28" spans="1:15" s="3" customFormat="1" ht="24" customHeight="1" thickBot="1">
      <c r="A28" s="48" t="s">
        <v>31</v>
      </c>
      <c r="B28" s="49"/>
      <c r="C28" s="13" t="s">
        <v>35</v>
      </c>
      <c r="D28" s="50"/>
      <c r="E28" s="47"/>
      <c r="F28" s="47">
        <v>1300000</v>
      </c>
      <c r="G28" s="47"/>
      <c r="H28" s="47"/>
      <c r="I28" s="47"/>
      <c r="J28" s="47"/>
      <c r="K28" s="47"/>
      <c r="L28" s="47"/>
      <c r="M28" s="63"/>
      <c r="N28" s="64">
        <f>SUM(D28:M28)</f>
        <v>1300000</v>
      </c>
      <c r="O28" s="65"/>
    </row>
    <row r="29" spans="1:15" s="3" customFormat="1" ht="21.75" customHeight="1" thickBot="1">
      <c r="A29" s="44" t="s">
        <v>32</v>
      </c>
      <c r="B29" s="60"/>
      <c r="C29" s="62"/>
      <c r="D29" s="41">
        <f>SUM(D17:D24)</f>
        <v>0</v>
      </c>
      <c r="E29" s="43"/>
      <c r="F29" s="43">
        <f>+F17+F18+F19+F20+F23+F24+F25+F26+F27+F28</f>
        <v>5600000</v>
      </c>
      <c r="G29" s="43"/>
      <c r="H29" s="43">
        <f>SUM(H17:H24)</f>
        <v>0</v>
      </c>
      <c r="I29" s="43"/>
      <c r="J29" s="43">
        <f>SUM(J17:J24)</f>
        <v>0</v>
      </c>
      <c r="K29" s="43"/>
      <c r="L29" s="43">
        <f>+L17+L18+L19+L20+L23+L24</f>
        <v>18471000</v>
      </c>
      <c r="M29" s="42"/>
      <c r="N29" s="51">
        <f>+N17+N18+N19+N20+N23+N24+N25+N26+N27+N28</f>
        <v>24071000</v>
      </c>
      <c r="O29" s="52"/>
    </row>
    <row r="30" spans="1:15" s="3" customFormat="1" ht="24.75" customHeight="1" thickBot="1">
      <c r="A30" s="114" t="s">
        <v>61</v>
      </c>
      <c r="B30" s="115"/>
      <c r="C30" s="116"/>
      <c r="D30" s="117">
        <f>SUM(D18:D25)</f>
        <v>0</v>
      </c>
      <c r="E30" s="88"/>
      <c r="F30" s="88">
        <f>SUM(F17:G28)</f>
        <v>5600000</v>
      </c>
      <c r="G30" s="88"/>
      <c r="H30" s="88">
        <f>SUM(H18:H25)</f>
        <v>0</v>
      </c>
      <c r="I30" s="88"/>
      <c r="J30" s="88">
        <f>SUM(J18:J25)</f>
        <v>0</v>
      </c>
      <c r="K30" s="88"/>
      <c r="L30" s="88">
        <f>+L17+L18+L19+L21+L22+L23+L24</f>
        <v>18471000</v>
      </c>
      <c r="M30" s="89"/>
      <c r="N30" s="112">
        <f>+N17+N18+N19+N20+N23+N24+N25+N26+N27+N28</f>
        <v>24071000</v>
      </c>
      <c r="O30" s="113"/>
    </row>
    <row r="31" spans="3:15" s="5" customFormat="1" ht="9.75" customHeight="1" thickBot="1">
      <c r="C31" s="12"/>
      <c r="N31" s="3"/>
      <c r="O31" s="3"/>
    </row>
    <row r="32" spans="1:15" s="3" customFormat="1" ht="25.5" customHeight="1" thickBot="1">
      <c r="A32" s="44" t="s">
        <v>33</v>
      </c>
      <c r="B32" s="45"/>
      <c r="C32" s="46"/>
      <c r="D32" s="43">
        <f>+D29+D12</f>
        <v>0</v>
      </c>
      <c r="E32" s="43"/>
      <c r="F32" s="41">
        <f>+F29+F12</f>
        <v>9500000</v>
      </c>
      <c r="G32" s="42"/>
      <c r="H32" s="43">
        <f>+H29+H12</f>
        <v>0</v>
      </c>
      <c r="I32" s="43"/>
      <c r="J32" s="41">
        <f>+J29+J12</f>
        <v>0</v>
      </c>
      <c r="K32" s="42"/>
      <c r="L32" s="43">
        <f>+L29+L12</f>
        <v>18471000</v>
      </c>
      <c r="M32" s="42"/>
      <c r="N32" s="51">
        <f>+N29+N12</f>
        <v>27971000</v>
      </c>
      <c r="O32" s="52"/>
    </row>
    <row r="33" spans="1:15" s="3" customFormat="1" ht="27" customHeight="1" thickBot="1">
      <c r="A33" s="119" t="s">
        <v>60</v>
      </c>
      <c r="B33" s="120"/>
      <c r="C33" s="121"/>
      <c r="D33" s="88">
        <f>+D30+D13</f>
        <v>0</v>
      </c>
      <c r="E33" s="88"/>
      <c r="F33" s="117">
        <f>+F30+F13</f>
        <v>12000000</v>
      </c>
      <c r="G33" s="89"/>
      <c r="H33" s="88">
        <f>+H30+H13</f>
        <v>0</v>
      </c>
      <c r="I33" s="88"/>
      <c r="J33" s="117">
        <f>+J30+J13</f>
        <v>0</v>
      </c>
      <c r="K33" s="89"/>
      <c r="L33" s="88">
        <f>+L30+L13</f>
        <v>18471000</v>
      </c>
      <c r="M33" s="89"/>
      <c r="N33" s="112">
        <f>+N30+N13</f>
        <v>30471000</v>
      </c>
      <c r="O33" s="113"/>
    </row>
    <row r="34" ht="5.25" customHeight="1"/>
    <row r="35" ht="6" customHeight="1"/>
    <row r="36" spans="1:15" ht="17.25" customHeight="1" thickBot="1">
      <c r="A36" s="1" t="s">
        <v>57</v>
      </c>
      <c r="G36" s="2"/>
      <c r="N36" s="3"/>
      <c r="O36" s="3"/>
    </row>
    <row r="37" spans="1:14" ht="12.75" customHeight="1">
      <c r="A37" s="139" t="s">
        <v>38</v>
      </c>
      <c r="B37" s="140"/>
      <c r="C37" s="143" t="s">
        <v>39</v>
      </c>
      <c r="D37" s="122" t="s">
        <v>40</v>
      </c>
      <c r="E37" s="123"/>
      <c r="F37" s="122" t="s">
        <v>41</v>
      </c>
      <c r="G37" s="123"/>
      <c r="H37" s="122" t="s">
        <v>42</v>
      </c>
      <c r="I37" s="125"/>
      <c r="N37" s="9"/>
    </row>
    <row r="38" spans="1:9" ht="29.25" customHeight="1" thickBot="1">
      <c r="A38" s="141"/>
      <c r="B38" s="142"/>
      <c r="C38" s="144"/>
      <c r="D38" s="124"/>
      <c r="E38" s="124"/>
      <c r="F38" s="124"/>
      <c r="G38" s="124"/>
      <c r="H38" s="124"/>
      <c r="I38" s="126"/>
    </row>
    <row r="39" spans="1:9" ht="32.25" customHeight="1">
      <c r="A39" s="145" t="s">
        <v>43</v>
      </c>
      <c r="B39" s="146"/>
      <c r="C39" s="19" t="s">
        <v>44</v>
      </c>
      <c r="D39" s="131">
        <v>1514</v>
      </c>
      <c r="E39" s="147"/>
      <c r="F39" s="131">
        <v>0</v>
      </c>
      <c r="G39" s="147"/>
      <c r="H39" s="131">
        <f>+D39+F39</f>
        <v>1514</v>
      </c>
      <c r="I39" s="132"/>
    </row>
    <row r="40" spans="1:9" ht="32.25" customHeight="1">
      <c r="A40" s="160" t="s">
        <v>45</v>
      </c>
      <c r="B40" s="161"/>
      <c r="C40" s="18" t="s">
        <v>46</v>
      </c>
      <c r="D40" s="129">
        <v>25100</v>
      </c>
      <c r="E40" s="157"/>
      <c r="F40" s="129">
        <v>-2500</v>
      </c>
      <c r="G40" s="157"/>
      <c r="H40" s="129">
        <f>+D40+F40</f>
        <v>22600</v>
      </c>
      <c r="I40" s="130"/>
    </row>
    <row r="41" spans="1:9" ht="21" customHeight="1">
      <c r="A41" s="160" t="s">
        <v>51</v>
      </c>
      <c r="B41" s="161"/>
      <c r="C41" s="18" t="s">
        <v>21</v>
      </c>
      <c r="D41" s="129">
        <v>105</v>
      </c>
      <c r="E41" s="157"/>
      <c r="F41" s="129">
        <v>0</v>
      </c>
      <c r="G41" s="157"/>
      <c r="H41" s="129">
        <f>+D41+F41</f>
        <v>105</v>
      </c>
      <c r="I41" s="130"/>
    </row>
    <row r="42" spans="1:9" ht="21" customHeight="1">
      <c r="A42" s="160" t="s">
        <v>50</v>
      </c>
      <c r="B42" s="161"/>
      <c r="C42" s="18" t="s">
        <v>48</v>
      </c>
      <c r="D42" s="129">
        <v>141.6</v>
      </c>
      <c r="E42" s="157"/>
      <c r="F42" s="129">
        <v>0</v>
      </c>
      <c r="G42" s="157"/>
      <c r="H42" s="129">
        <f>+D42+F42</f>
        <v>141.6</v>
      </c>
      <c r="I42" s="130"/>
    </row>
    <row r="43" spans="1:9" ht="21" customHeight="1" thickBot="1">
      <c r="A43" s="162" t="s">
        <v>52</v>
      </c>
      <c r="B43" s="163"/>
      <c r="C43" s="20" t="s">
        <v>49</v>
      </c>
      <c r="D43" s="127">
        <v>0</v>
      </c>
      <c r="E43" s="159"/>
      <c r="F43" s="127">
        <v>0</v>
      </c>
      <c r="G43" s="159"/>
      <c r="H43" s="127">
        <f>+D43+F43</f>
        <v>0</v>
      </c>
      <c r="I43" s="128"/>
    </row>
    <row r="44" spans="1:9" ht="24" customHeight="1" thickBot="1">
      <c r="A44" s="148" t="s">
        <v>47</v>
      </c>
      <c r="B44" s="121"/>
      <c r="C44" s="149"/>
      <c r="D44" s="133">
        <f>SUM(D39:E43)</f>
        <v>26860.6</v>
      </c>
      <c r="E44" s="156"/>
      <c r="F44" s="133">
        <f>SUM(F39:G43)</f>
        <v>-2500</v>
      </c>
      <c r="G44" s="156"/>
      <c r="H44" s="133">
        <f>SUM(H39:I43)</f>
        <v>24360.6</v>
      </c>
      <c r="I44" s="134"/>
    </row>
    <row r="47" spans="1:15" ht="17.25" customHeight="1" thickBot="1">
      <c r="A47" s="1" t="s">
        <v>58</v>
      </c>
      <c r="G47" s="2"/>
      <c r="N47" s="3"/>
      <c r="O47" s="3"/>
    </row>
    <row r="48" spans="1:14" ht="12.75" customHeight="1">
      <c r="A48" s="139" t="s">
        <v>38</v>
      </c>
      <c r="B48" s="140"/>
      <c r="C48" s="143" t="s">
        <v>39</v>
      </c>
      <c r="D48" s="122" t="s">
        <v>40</v>
      </c>
      <c r="E48" s="123"/>
      <c r="F48" s="122" t="s">
        <v>41</v>
      </c>
      <c r="G48" s="123"/>
      <c r="H48" s="122" t="s">
        <v>42</v>
      </c>
      <c r="I48" s="125"/>
      <c r="N48" s="9"/>
    </row>
    <row r="49" spans="1:9" ht="29.25" customHeight="1" thickBot="1">
      <c r="A49" s="141"/>
      <c r="B49" s="142"/>
      <c r="C49" s="144"/>
      <c r="D49" s="124"/>
      <c r="E49" s="124"/>
      <c r="F49" s="124"/>
      <c r="G49" s="124"/>
      <c r="H49" s="124"/>
      <c r="I49" s="126"/>
    </row>
    <row r="50" spans="1:9" ht="32.25" customHeight="1">
      <c r="A50" s="145" t="s">
        <v>64</v>
      </c>
      <c r="B50" s="146"/>
      <c r="C50" s="19" t="s">
        <v>44</v>
      </c>
      <c r="D50" s="131">
        <v>18471</v>
      </c>
      <c r="E50" s="147"/>
      <c r="F50" s="131">
        <v>0</v>
      </c>
      <c r="G50" s="147"/>
      <c r="H50" s="131">
        <f>+D50+F50</f>
        <v>18471</v>
      </c>
      <c r="I50" s="132"/>
    </row>
    <row r="51" spans="1:9" ht="32.25" customHeight="1" thickBot="1">
      <c r="A51" s="160" t="s">
        <v>45</v>
      </c>
      <c r="B51" s="161"/>
      <c r="C51" s="18" t="s">
        <v>46</v>
      </c>
      <c r="D51" s="129">
        <v>9500</v>
      </c>
      <c r="E51" s="157"/>
      <c r="F51" s="129">
        <v>2500</v>
      </c>
      <c r="G51" s="157"/>
      <c r="H51" s="129">
        <f>+D51+F51</f>
        <v>12000</v>
      </c>
      <c r="I51" s="130"/>
    </row>
    <row r="52" spans="1:9" ht="29.25" customHeight="1" thickBot="1">
      <c r="A52" s="148" t="s">
        <v>47</v>
      </c>
      <c r="B52" s="121"/>
      <c r="C52" s="149"/>
      <c r="D52" s="133">
        <f>SUM(D50:E51)</f>
        <v>27971</v>
      </c>
      <c r="E52" s="156"/>
      <c r="F52" s="133">
        <f>SUM(F50:G51)</f>
        <v>2500</v>
      </c>
      <c r="G52" s="156"/>
      <c r="H52" s="133">
        <f>SUM(H50:I51)</f>
        <v>30471</v>
      </c>
      <c r="I52" s="134"/>
    </row>
    <row r="56" ht="16.5" thickBot="1">
      <c r="A56" s="1" t="s">
        <v>63</v>
      </c>
    </row>
    <row r="57" spans="1:7" ht="38.25">
      <c r="A57" s="137" t="s">
        <v>54</v>
      </c>
      <c r="B57" s="138"/>
      <c r="C57" s="17" t="s">
        <v>40</v>
      </c>
      <c r="D57" s="150" t="s">
        <v>41</v>
      </c>
      <c r="E57" s="140"/>
      <c r="F57" s="122" t="s">
        <v>42</v>
      </c>
      <c r="G57" s="158"/>
    </row>
    <row r="58" spans="1:7" ht="27.75" customHeight="1">
      <c r="A58" s="164" t="s">
        <v>55</v>
      </c>
      <c r="B58" s="165"/>
      <c r="C58" s="23">
        <f>+D44</f>
        <v>26860.6</v>
      </c>
      <c r="D58" s="151">
        <f>+F44</f>
        <v>-2500</v>
      </c>
      <c r="E58" s="152"/>
      <c r="F58" s="151">
        <f>+C58+D58</f>
        <v>24360.6</v>
      </c>
      <c r="G58" s="153"/>
    </row>
    <row r="59" spans="1:7" ht="27.75" customHeight="1" thickBot="1">
      <c r="A59" s="22" t="s">
        <v>56</v>
      </c>
      <c r="B59" s="24"/>
      <c r="C59" s="25">
        <f>+D52</f>
        <v>27971</v>
      </c>
      <c r="D59" s="154">
        <f>+F52</f>
        <v>2500</v>
      </c>
      <c r="E59" s="142"/>
      <c r="F59" s="154">
        <f>+C59+D59</f>
        <v>30471</v>
      </c>
      <c r="G59" s="155"/>
    </row>
    <row r="60" spans="4:5" ht="12.75">
      <c r="D60" s="135"/>
      <c r="E60" s="136"/>
    </row>
  </sheetData>
  <mergeCells count="241">
    <mergeCell ref="F52:G52"/>
    <mergeCell ref="H52:I52"/>
    <mergeCell ref="H41:I41"/>
    <mergeCell ref="A58:B58"/>
    <mergeCell ref="F50:G50"/>
    <mergeCell ref="H50:I50"/>
    <mergeCell ref="A51:B51"/>
    <mergeCell ref="D51:E51"/>
    <mergeCell ref="F51:G51"/>
    <mergeCell ref="H51:I51"/>
    <mergeCell ref="C37:C38"/>
    <mergeCell ref="D37:E38"/>
    <mergeCell ref="A42:B42"/>
    <mergeCell ref="A43:B43"/>
    <mergeCell ref="A37:B38"/>
    <mergeCell ref="A39:B39"/>
    <mergeCell ref="A40:B40"/>
    <mergeCell ref="A41:B41"/>
    <mergeCell ref="F37:G38"/>
    <mergeCell ref="H37:I38"/>
    <mergeCell ref="A44:C44"/>
    <mergeCell ref="D42:E42"/>
    <mergeCell ref="F42:G42"/>
    <mergeCell ref="D39:E39"/>
    <mergeCell ref="D43:E43"/>
    <mergeCell ref="F43:G43"/>
    <mergeCell ref="D40:E40"/>
    <mergeCell ref="F40:G40"/>
    <mergeCell ref="F58:G58"/>
    <mergeCell ref="F59:G59"/>
    <mergeCell ref="D59:E59"/>
    <mergeCell ref="F39:G39"/>
    <mergeCell ref="D44:E44"/>
    <mergeCell ref="F44:G44"/>
    <mergeCell ref="D41:E41"/>
    <mergeCell ref="F41:G41"/>
    <mergeCell ref="F57:G57"/>
    <mergeCell ref="D52:E52"/>
    <mergeCell ref="D60:E60"/>
    <mergeCell ref="A57:B57"/>
    <mergeCell ref="A48:B49"/>
    <mergeCell ref="C48:C49"/>
    <mergeCell ref="D48:E49"/>
    <mergeCell ref="A50:B50"/>
    <mergeCell ref="D50:E50"/>
    <mergeCell ref="A52:C52"/>
    <mergeCell ref="D57:E57"/>
    <mergeCell ref="D58:E58"/>
    <mergeCell ref="J33:K33"/>
    <mergeCell ref="L33:M33"/>
    <mergeCell ref="N33:O33"/>
    <mergeCell ref="F48:G49"/>
    <mergeCell ref="H48:I49"/>
    <mergeCell ref="H43:I43"/>
    <mergeCell ref="H42:I42"/>
    <mergeCell ref="H40:I40"/>
    <mergeCell ref="H39:I39"/>
    <mergeCell ref="H44:I44"/>
    <mergeCell ref="A33:C33"/>
    <mergeCell ref="D33:E33"/>
    <mergeCell ref="F33:G33"/>
    <mergeCell ref="H33:I33"/>
    <mergeCell ref="N13:O13"/>
    <mergeCell ref="A30:C30"/>
    <mergeCell ref="D30:E30"/>
    <mergeCell ref="F30:G30"/>
    <mergeCell ref="H30:I30"/>
    <mergeCell ref="J30:K30"/>
    <mergeCell ref="L30:M30"/>
    <mergeCell ref="N30:O30"/>
    <mergeCell ref="A13:C13"/>
    <mergeCell ref="D13:E13"/>
    <mergeCell ref="F13:G13"/>
    <mergeCell ref="H13:I13"/>
    <mergeCell ref="A5:B6"/>
    <mergeCell ref="D5:E5"/>
    <mergeCell ref="F5:G5"/>
    <mergeCell ref="H5:K5"/>
    <mergeCell ref="A7:B7"/>
    <mergeCell ref="D7:E7"/>
    <mergeCell ref="F7:G7"/>
    <mergeCell ref="H7:I7"/>
    <mergeCell ref="L5:M5"/>
    <mergeCell ref="N5:O5"/>
    <mergeCell ref="D6:E6"/>
    <mergeCell ref="F6:G6"/>
    <mergeCell ref="H6:I6"/>
    <mergeCell ref="J6:K6"/>
    <mergeCell ref="L6:M6"/>
    <mergeCell ref="N6:O6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9:B9"/>
    <mergeCell ref="D9:E9"/>
    <mergeCell ref="F9:G9"/>
    <mergeCell ref="H9:I9"/>
    <mergeCell ref="A10:B10"/>
    <mergeCell ref="D10:E10"/>
    <mergeCell ref="F10:G10"/>
    <mergeCell ref="H10:I10"/>
    <mergeCell ref="J11:K11"/>
    <mergeCell ref="J9:K9"/>
    <mergeCell ref="L9:M9"/>
    <mergeCell ref="N9:O9"/>
    <mergeCell ref="J10:K10"/>
    <mergeCell ref="L10:M10"/>
    <mergeCell ref="N10:O10"/>
    <mergeCell ref="L11:M11"/>
    <mergeCell ref="N11:O11"/>
    <mergeCell ref="N12:O12"/>
    <mergeCell ref="A15:B16"/>
    <mergeCell ref="D15:E15"/>
    <mergeCell ref="F15:G15"/>
    <mergeCell ref="H15:K15"/>
    <mergeCell ref="L15:M15"/>
    <mergeCell ref="N15:O15"/>
    <mergeCell ref="D16:E16"/>
    <mergeCell ref="D12:E12"/>
    <mergeCell ref="F12:G12"/>
    <mergeCell ref="H16:I16"/>
    <mergeCell ref="J16:K16"/>
    <mergeCell ref="L16:M16"/>
    <mergeCell ref="J12:K12"/>
    <mergeCell ref="L12:M12"/>
    <mergeCell ref="H12:I12"/>
    <mergeCell ref="J13:K13"/>
    <mergeCell ref="L13:M13"/>
    <mergeCell ref="H18:I18"/>
    <mergeCell ref="N16:O16"/>
    <mergeCell ref="A17:B17"/>
    <mergeCell ref="D17:E17"/>
    <mergeCell ref="F17:G17"/>
    <mergeCell ref="H17:I17"/>
    <mergeCell ref="J17:K17"/>
    <mergeCell ref="L17:M17"/>
    <mergeCell ref="N17:O17"/>
    <mergeCell ref="F16:G16"/>
    <mergeCell ref="J18:K18"/>
    <mergeCell ref="L18:M18"/>
    <mergeCell ref="N18:O18"/>
    <mergeCell ref="A19:B19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A11:B11"/>
    <mergeCell ref="D11:E11"/>
    <mergeCell ref="F11:G11"/>
    <mergeCell ref="H11:I11"/>
    <mergeCell ref="A18:B18"/>
    <mergeCell ref="D18:E18"/>
    <mergeCell ref="F18:G18"/>
    <mergeCell ref="J20:K20"/>
    <mergeCell ref="L20:M20"/>
    <mergeCell ref="N20:O20"/>
    <mergeCell ref="A23:B23"/>
    <mergeCell ref="D23:E23"/>
    <mergeCell ref="F23:G23"/>
    <mergeCell ref="H23:I23"/>
    <mergeCell ref="J23:K23"/>
    <mergeCell ref="L23:M23"/>
    <mergeCell ref="N23:O23"/>
    <mergeCell ref="N24:O24"/>
    <mergeCell ref="A25:B25"/>
    <mergeCell ref="D25:E25"/>
    <mergeCell ref="F25:G25"/>
    <mergeCell ref="H25:I25"/>
    <mergeCell ref="J25:K25"/>
    <mergeCell ref="L25:M25"/>
    <mergeCell ref="N25:O25"/>
    <mergeCell ref="A24:B24"/>
    <mergeCell ref="D24:E24"/>
    <mergeCell ref="H26:I26"/>
    <mergeCell ref="J24:K24"/>
    <mergeCell ref="L24:M24"/>
    <mergeCell ref="F24:G24"/>
    <mergeCell ref="H24:I24"/>
    <mergeCell ref="L26:M26"/>
    <mergeCell ref="N26:O26"/>
    <mergeCell ref="A27:B27"/>
    <mergeCell ref="D27:E27"/>
    <mergeCell ref="F27:G27"/>
    <mergeCell ref="H27:I27"/>
    <mergeCell ref="J27:K27"/>
    <mergeCell ref="L27:M27"/>
    <mergeCell ref="N27:O27"/>
    <mergeCell ref="A26:B26"/>
    <mergeCell ref="F26:G26"/>
    <mergeCell ref="L28:M28"/>
    <mergeCell ref="N28:O28"/>
    <mergeCell ref="D29:E29"/>
    <mergeCell ref="F29:G29"/>
    <mergeCell ref="H29:I29"/>
    <mergeCell ref="J29:K29"/>
    <mergeCell ref="L29:M29"/>
    <mergeCell ref="N29:O29"/>
    <mergeCell ref="D28:E28"/>
    <mergeCell ref="F28:G28"/>
    <mergeCell ref="L32:M32"/>
    <mergeCell ref="N32:O32"/>
    <mergeCell ref="C5:C6"/>
    <mergeCell ref="C15:C16"/>
    <mergeCell ref="J21:K21"/>
    <mergeCell ref="L21:M21"/>
    <mergeCell ref="N21:O21"/>
    <mergeCell ref="A12:C12"/>
    <mergeCell ref="A29:C29"/>
    <mergeCell ref="D32:E32"/>
    <mergeCell ref="A20:B21"/>
    <mergeCell ref="J32:K32"/>
    <mergeCell ref="F32:G32"/>
    <mergeCell ref="H32:I32"/>
    <mergeCell ref="A32:C32"/>
    <mergeCell ref="J28:K28"/>
    <mergeCell ref="A28:B28"/>
    <mergeCell ref="H28:I28"/>
    <mergeCell ref="J26:K26"/>
    <mergeCell ref="D26:E26"/>
    <mergeCell ref="A22:B22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</mergeCells>
  <printOptions/>
  <pageMargins left="0.2" right="0.21" top="0.43" bottom="0.3" header="0.34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2005-07-19T12:17:53Z</cp:lastPrinted>
  <dcterms:created xsi:type="dcterms:W3CDTF">2005-07-07T12:08:32Z</dcterms:created>
  <dcterms:modified xsi:type="dcterms:W3CDTF">2005-07-21T11:12:00Z</dcterms:modified>
  <cp:category/>
  <cp:version/>
  <cp:contentType/>
  <cp:contentStatus/>
</cp:coreProperties>
</file>