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20-2005-12, př.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O46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nemají každou školu zvlášť,nemají čísla akreditace</t>
        </r>
      </text>
    </comment>
  </commentList>
</comments>
</file>

<file path=xl/sharedStrings.xml><?xml version="1.0" encoding="utf-8"?>
<sst xmlns="http://schemas.openxmlformats.org/spreadsheetml/2006/main" count="255" uniqueCount="163">
  <si>
    <t>MŠ</t>
  </si>
  <si>
    <t>Celkové výdaje projektu</t>
  </si>
  <si>
    <t>ZŠ Netín</t>
  </si>
  <si>
    <t>ZŠ Světnov</t>
  </si>
  <si>
    <t xml:space="preserve">Světnov 46,59102 ZR </t>
  </si>
  <si>
    <t>ZŠ Jamné</t>
  </si>
  <si>
    <t>Jamné 66, 58827</t>
  </si>
  <si>
    <t>ano</t>
  </si>
  <si>
    <t>ZŠ a MŠ Nová Ves u Světlé</t>
  </si>
  <si>
    <t>Nová Ves u Světlé 33, 58291 Světlá n. S.</t>
  </si>
  <si>
    <t>ZŠ Dolní Krupá</t>
  </si>
  <si>
    <t>Dolní Krupá 8, 58271</t>
  </si>
  <si>
    <t>ZŠ Věž</t>
  </si>
  <si>
    <t>Věž 100, 58256</t>
  </si>
  <si>
    <t>Název</t>
  </si>
  <si>
    <t>Adresa</t>
  </si>
  <si>
    <t>Vlastní podíl organizace</t>
  </si>
  <si>
    <t>Výše požadované dotace celkem</t>
  </si>
  <si>
    <t>ne</t>
  </si>
  <si>
    <t>Jiřice 44, 396 01 Humpolec</t>
  </si>
  <si>
    <t>ZŠ a MŠ Jiřice, okres Pelhřimov</t>
  </si>
  <si>
    <t>ZŠ Lučice, okr H. Brod</t>
  </si>
  <si>
    <t>Lučice 61, 582 35 Lučice</t>
  </si>
  <si>
    <t xml:space="preserve">Hartvíkovice </t>
  </si>
  <si>
    <t>ZŠ Hartvíkovice, okr, Třebíč</t>
  </si>
  <si>
    <t>ZŠ Vícenice u Náměště n. Osl.,okr. Třebíč</t>
  </si>
  <si>
    <t>Vícenice u Náměště n. Osl.,67571 Náměšť n. O.</t>
  </si>
  <si>
    <t>ZŠ a MŠ Studenec</t>
  </si>
  <si>
    <t xml:space="preserve">Studenec 123, pošta Koněšín 675 02 </t>
  </si>
  <si>
    <t>ZŠ a MŠ Pyšel</t>
  </si>
  <si>
    <t>Pyšel 1, 67571 Náměšť n. Oslavou</t>
  </si>
  <si>
    <t>Dolní Vilémovice 42, 675 52 Lipník u Hrotovic</t>
  </si>
  <si>
    <t>ZŠ Lipník</t>
  </si>
  <si>
    <t>ZŠ Dolní Vilémovice</t>
  </si>
  <si>
    <t>Lipník 42, 675 52</t>
  </si>
  <si>
    <t>ZŠ Dalešice</t>
  </si>
  <si>
    <t>Dalešice 144, 675 54</t>
  </si>
  <si>
    <t>ZŠ Okrouhlice</t>
  </si>
  <si>
    <t>Okrouhlice 59, 582 31</t>
  </si>
  <si>
    <t>ZŠ Krásná Hora</t>
  </si>
  <si>
    <t>ZŠ Dolní Město</t>
  </si>
  <si>
    <t>ZŠ Veselý Žďár</t>
  </si>
  <si>
    <t>ZŠ Rozsochy</t>
  </si>
  <si>
    <t>ZŠ Písečné</t>
  </si>
  <si>
    <t>ZŠ Rožná</t>
  </si>
  <si>
    <t>ZŠ Zvole</t>
  </si>
  <si>
    <t>ZŠ Lísek</t>
  </si>
  <si>
    <t>Písečné 30, 593 01 Bystřice n. P</t>
  </si>
  <si>
    <t>Rožná 78, 592 52</t>
  </si>
  <si>
    <t>Zvole 84, 592 56</t>
  </si>
  <si>
    <t>Rozsochy 64, 59257</t>
  </si>
  <si>
    <t>Lísek 80, 592 45</t>
  </si>
  <si>
    <t>ZŠ a MŠ Vír</t>
  </si>
  <si>
    <t>Vír 58, 592 66</t>
  </si>
  <si>
    <t>ZŠ Dalečín</t>
  </si>
  <si>
    <t>Dalečín 107, 592 41</t>
  </si>
  <si>
    <t>ZŠ Křídla</t>
  </si>
  <si>
    <t>Křídla 52, 592 31 Nové Město na Moravě</t>
  </si>
  <si>
    <t>ZŠ Kozlov</t>
  </si>
  <si>
    <t>Kozlov 55, 588 21 Velký Beranov</t>
  </si>
  <si>
    <t>ZŠ Libice nad Doubravou</t>
  </si>
  <si>
    <t>Libice n. D., nám. Sv. Jiljí 11, 582 77</t>
  </si>
  <si>
    <t>ZŠ Nová Ves u Chotěboře</t>
  </si>
  <si>
    <t>ZŠ Sedletín</t>
  </si>
  <si>
    <t>ZŠ Sobíňov</t>
  </si>
  <si>
    <t>Sobíňov 215, 582 62</t>
  </si>
  <si>
    <t>Sedletín 45, 583 01 Chotěboř</t>
  </si>
  <si>
    <t>Nová Ves u Chotěboře 14, 582 73</t>
  </si>
  <si>
    <t>ZŠ Výčapy</t>
  </si>
  <si>
    <t>Výčapy 7, 674 01 Třebíč</t>
  </si>
  <si>
    <t>ZŠ Stařeč</t>
  </si>
  <si>
    <t>ZŠ Rokytnice n. Rokytnou</t>
  </si>
  <si>
    <t>ZŠ Čáslavice</t>
  </si>
  <si>
    <t xml:space="preserve">Rokytnice n. R. 15, 675 25 </t>
  </si>
  <si>
    <t>ZŠ Fryšava pod Žákovou horou</t>
  </si>
  <si>
    <t>Fryšava pod Žákovou horou 100, 59204</t>
  </si>
  <si>
    <t>ZŠ Škrdlovice</t>
  </si>
  <si>
    <t>Škrdlovice 110, 59101 Žďár n. S.</t>
  </si>
  <si>
    <t>ZŠ Zubří</t>
  </si>
  <si>
    <t>Zubří 77, 592 31 Nové Město na Moravě</t>
  </si>
  <si>
    <t>ZŠ Křižánky</t>
  </si>
  <si>
    <t>Křižánky 92, 59202 Svratka</t>
  </si>
  <si>
    <t>ZŠ Sázava</t>
  </si>
  <si>
    <t>Sázava 80, 592 11 Velká Losenice</t>
  </si>
  <si>
    <t>ZŠ a MŠ Řečice</t>
  </si>
  <si>
    <t>Řečice 93, 59233 Radešínská Svratka</t>
  </si>
  <si>
    <t>ZŠ Věcov</t>
  </si>
  <si>
    <t>Věcov 66, 592 44 Věcov</t>
  </si>
  <si>
    <t>ZŠ Vepřová</t>
  </si>
  <si>
    <t>Vepřová 46, 592 11 Velká Losenice</t>
  </si>
  <si>
    <t>ZŠ Kouty</t>
  </si>
  <si>
    <t>Kouty 82, 675 08 Kouty</t>
  </si>
  <si>
    <t>ZŠ Lavičky</t>
  </si>
  <si>
    <t>Lavičky 62, 594 01 Velké Mezříčí</t>
  </si>
  <si>
    <t>ZŠ Mostiště</t>
  </si>
  <si>
    <t>Mostiště 50, 594 01 Velké Meziříčí</t>
  </si>
  <si>
    <t>Rudá 58, 594 01 Velké Meziříčí</t>
  </si>
  <si>
    <t>ZŠ Dobrá Voda</t>
  </si>
  <si>
    <t xml:space="preserve">Dobrá Voda 96, 594 51 Křižanov </t>
  </si>
  <si>
    <t>ZŠ Oslavice</t>
  </si>
  <si>
    <t>ZŠ Dolní Heřmanice</t>
  </si>
  <si>
    <t>Oslavice 67, 594 01 Velké Meziříčí</t>
  </si>
  <si>
    <t xml:space="preserve">Dolní Heřmanice 11, 594 01 Velké Meziříčí </t>
  </si>
  <si>
    <t>ZŠ Vyskytná n. Jihlavou</t>
  </si>
  <si>
    <t>Vyskytná n. Jihlavou 94, 588 41</t>
  </si>
  <si>
    <t>ZŠ Vyskytná, okr. Pelhřimov</t>
  </si>
  <si>
    <t>ZŠ a MŠ Olešná</t>
  </si>
  <si>
    <t>ZŠ Božejov</t>
  </si>
  <si>
    <t>ZŠ a MŠ Častrov</t>
  </si>
  <si>
    <t>ZŠ Rynárec</t>
  </si>
  <si>
    <t xml:space="preserve">Vyskytná 151, 394 05 </t>
  </si>
  <si>
    <t>Olešná 54, 593 01 Pelhřimov</t>
  </si>
  <si>
    <t>Božejov 1, 394 61</t>
  </si>
  <si>
    <t>Častrov 104, 394 63</t>
  </si>
  <si>
    <t>Rynárec 140, 394 01</t>
  </si>
  <si>
    <t>ZŠ Hněvkovice</t>
  </si>
  <si>
    <t>Hněvkovice 14, 582 94</t>
  </si>
  <si>
    <t>ZŠ Kožlí</t>
  </si>
  <si>
    <t xml:space="preserve">Kožlí 2,  </t>
  </si>
  <si>
    <t>Netín 14,  594 44 Radostín n. Oslav.</t>
  </si>
  <si>
    <t xml:space="preserve"> z MŠ v DVVPP</t>
  </si>
  <si>
    <t>Počet PP v DVPP</t>
  </si>
  <si>
    <t>hodin/osobu</t>
  </si>
  <si>
    <t>hod/celkem</t>
  </si>
  <si>
    <t>TR</t>
  </si>
  <si>
    <t>ZR</t>
  </si>
  <si>
    <t>PCV</t>
  </si>
  <si>
    <t>VM</t>
  </si>
  <si>
    <t>ZŠ Ruda</t>
  </si>
  <si>
    <t>NIDV Jihlava</t>
  </si>
  <si>
    <t>Ji</t>
  </si>
  <si>
    <t>PE</t>
  </si>
  <si>
    <t>celkem</t>
  </si>
  <si>
    <t>dotace/osobu</t>
  </si>
  <si>
    <t>Kč/hod</t>
  </si>
  <si>
    <t>Poznámky</t>
  </si>
  <si>
    <t>Infra, s.r.o.,min hod . dotace 16/os., počítají až s 32 hod., do hod/os dán průměr-24 hod</t>
  </si>
  <si>
    <t>PCV, NIDV</t>
  </si>
  <si>
    <t>PCV a NIDV</t>
  </si>
  <si>
    <t>HB-Sv</t>
  </si>
  <si>
    <t>Kritické myšlení, a.s., Praha</t>
  </si>
  <si>
    <t>HB a</t>
  </si>
  <si>
    <t>nemají zvlášť financePCV</t>
  </si>
  <si>
    <t>Nemají finance zvlášť, NIDV Jihlava</t>
  </si>
  <si>
    <r>
      <t xml:space="preserve">ZŠ Koněšín </t>
    </r>
    <r>
      <rPr>
        <b/>
        <sz val="10"/>
        <color indexed="10"/>
        <rFont val="Arial CE"/>
        <family val="2"/>
      </rPr>
      <t>CHYBÍ</t>
    </r>
  </si>
  <si>
    <r>
      <t xml:space="preserve">nutno doplnit hodiny, </t>
    </r>
    <r>
      <rPr>
        <sz val="10"/>
        <rFont val="Arial CE"/>
        <family val="0"/>
      </rPr>
      <t>PCV</t>
    </r>
  </si>
  <si>
    <t>CHYBÍ VŠE</t>
  </si>
  <si>
    <t>Krásná Hora 34, 582 34</t>
  </si>
  <si>
    <t>HB</t>
  </si>
  <si>
    <t>nemají zvlášť finance, , chybí 2 školy, PCV</t>
  </si>
  <si>
    <t>nemají finance zvlášť, CZESHA-SERVIS, s.r.o.</t>
  </si>
  <si>
    <t>Kancelář o.s. PAU při ZŠ Táborská, Praha</t>
  </si>
  <si>
    <t>JI</t>
  </si>
  <si>
    <t>nemají rozepsané finance, odhad celkové částky jen podle ceny kurzu, PCV</t>
  </si>
  <si>
    <t>Počet</t>
  </si>
  <si>
    <t>Dohody mezi školami</t>
  </si>
  <si>
    <t xml:space="preserve"> ZR</t>
  </si>
  <si>
    <t xml:space="preserve"> VM</t>
  </si>
  <si>
    <t xml:space="preserve"> HB-Sv</t>
  </si>
  <si>
    <t xml:space="preserve"> PE</t>
  </si>
  <si>
    <r>
      <t xml:space="preserve">Přihlášené ZŠ podle území                                                                                                                                                      </t>
    </r>
    <r>
      <rPr>
        <sz val="10"/>
        <rFont val="Arial CE"/>
        <family val="2"/>
      </rPr>
      <t>celkem zasláno 63 ZŠ, vyřazeny: ZŠ Ostrov n. Osl., ZŠ Benetice, ZŠ Vojnův Městec (neuzavřely dohodu, nemají jako součást MŠ)</t>
    </r>
  </si>
  <si>
    <t>počet stran: 3</t>
  </si>
  <si>
    <t>RK-20-2005-12, př.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</si>
</sst>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3" borderId="11" xfId="0" applyFill="1" applyBorder="1" applyAlignment="1">
      <alignment/>
    </xf>
    <xf numFmtId="0" fontId="0" fillId="0" borderId="17" xfId="0" applyBorder="1" applyAlignment="1">
      <alignment horizontal="left" wrapText="1"/>
    </xf>
    <xf numFmtId="0" fontId="0" fillId="4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0" fillId="5" borderId="28" xfId="0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7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6" borderId="11" xfId="0" applyFont="1" applyFill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1" fontId="0" fillId="0" borderId="0" xfId="0" applyNumberFormat="1" applyAlignment="1">
      <alignment/>
    </xf>
    <xf numFmtId="1" fontId="1" fillId="0" borderId="33" xfId="0" applyNumberFormat="1" applyFont="1" applyBorder="1" applyAlignment="1">
      <alignment horizontal="left" wrapText="1"/>
    </xf>
    <xf numFmtId="1" fontId="1" fillId="0" borderId="19" xfId="0" applyNumberFormat="1" applyFont="1" applyBorder="1" applyAlignment="1">
      <alignment horizontal="left" wrapText="1"/>
    </xf>
    <xf numFmtId="1" fontId="0" fillId="0" borderId="34" xfId="0" applyNumberFormat="1" applyBorder="1" applyAlignment="1">
      <alignment horizontal="left" wrapText="1"/>
    </xf>
    <xf numFmtId="1" fontId="0" fillId="0" borderId="35" xfId="0" applyNumberFormat="1" applyBorder="1" applyAlignment="1">
      <alignment horizontal="left" wrapText="1"/>
    </xf>
    <xf numFmtId="1" fontId="0" fillId="0" borderId="36" xfId="0" applyNumberFormat="1" applyBorder="1" applyAlignment="1">
      <alignment horizontal="left" wrapText="1"/>
    </xf>
    <xf numFmtId="1" fontId="0" fillId="0" borderId="37" xfId="0" applyNumberFormat="1" applyBorder="1" applyAlignment="1">
      <alignment horizontal="left" wrapText="1"/>
    </xf>
    <xf numFmtId="1" fontId="0" fillId="0" borderId="38" xfId="0" applyNumberFormat="1" applyBorder="1" applyAlignment="1">
      <alignment horizontal="left" wrapText="1"/>
    </xf>
    <xf numFmtId="1" fontId="0" fillId="0" borderId="39" xfId="0" applyNumberFormat="1" applyBorder="1" applyAlignment="1">
      <alignment horizontal="left" wrapText="1"/>
    </xf>
    <xf numFmtId="1" fontId="0" fillId="0" borderId="33" xfId="0" applyNumberFormat="1" applyBorder="1" applyAlignment="1">
      <alignment horizontal="left" wrapText="1"/>
    </xf>
    <xf numFmtId="1" fontId="0" fillId="0" borderId="19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40" xfId="0" applyNumberFormat="1" applyBorder="1" applyAlignment="1">
      <alignment horizontal="left" wrapText="1"/>
    </xf>
    <xf numFmtId="1" fontId="0" fillId="0" borderId="41" xfId="0" applyNumberFormat="1" applyBorder="1" applyAlignment="1">
      <alignment horizontal="left" wrapText="1"/>
    </xf>
    <xf numFmtId="1" fontId="0" fillId="0" borderId="42" xfId="0" applyNumberFormat="1" applyBorder="1" applyAlignment="1">
      <alignment horizontal="left" wrapText="1"/>
    </xf>
    <xf numFmtId="1" fontId="0" fillId="0" borderId="43" xfId="0" applyNumberFormat="1" applyBorder="1" applyAlignment="1">
      <alignment horizontal="left" wrapText="1"/>
    </xf>
    <xf numFmtId="1" fontId="0" fillId="0" borderId="44" xfId="0" applyNumberFormat="1" applyBorder="1" applyAlignment="1">
      <alignment horizontal="left" wrapText="1"/>
    </xf>
    <xf numFmtId="1" fontId="0" fillId="0" borderId="45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1" fontId="0" fillId="0" borderId="8" xfId="0" applyNumberFormat="1" applyBorder="1" applyAlignment="1">
      <alignment horizontal="left" wrapText="1"/>
    </xf>
    <xf numFmtId="1" fontId="0" fillId="0" borderId="7" xfId="0" applyNumberFormat="1" applyBorder="1" applyAlignment="1">
      <alignment horizontal="left" wrapText="1"/>
    </xf>
    <xf numFmtId="1" fontId="0" fillId="0" borderId="40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 horizontal="left" wrapText="1"/>
    </xf>
    <xf numFmtId="1" fontId="0" fillId="0" borderId="4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4" xfId="0" applyNumberFormat="1" applyFont="1" applyBorder="1" applyAlignment="1">
      <alignment horizontal="left" wrapText="1"/>
    </xf>
    <xf numFmtId="1" fontId="0" fillId="0" borderId="35" xfId="0" applyNumberFormat="1" applyFont="1" applyBorder="1" applyAlignment="1">
      <alignment horizontal="left" wrapText="1"/>
    </xf>
    <xf numFmtId="1" fontId="0" fillId="0" borderId="36" xfId="0" applyNumberFormat="1" applyFont="1" applyBorder="1" applyAlignment="1">
      <alignment horizontal="left" wrapText="1"/>
    </xf>
    <xf numFmtId="1" fontId="0" fillId="0" borderId="37" xfId="0" applyNumberFormat="1" applyFont="1" applyBorder="1" applyAlignment="1">
      <alignment horizontal="left" wrapText="1"/>
    </xf>
    <xf numFmtId="1" fontId="0" fillId="0" borderId="48" xfId="0" applyNumberFormat="1" applyFont="1" applyBorder="1" applyAlignment="1">
      <alignment horizontal="left" wrapText="1"/>
    </xf>
    <xf numFmtId="1" fontId="0" fillId="0" borderId="39" xfId="0" applyNumberFormat="1" applyFont="1" applyBorder="1" applyAlignment="1">
      <alignment horizontal="left" wrapText="1"/>
    </xf>
    <xf numFmtId="1" fontId="0" fillId="0" borderId="28" xfId="0" applyNumberFormat="1" applyBorder="1" applyAlignment="1">
      <alignment horizontal="left" wrapText="1"/>
    </xf>
    <xf numFmtId="1" fontId="0" fillId="0" borderId="20" xfId="0" applyNumberFormat="1" applyBorder="1" applyAlignment="1">
      <alignment horizontal="left" wrapText="1"/>
    </xf>
    <xf numFmtId="1" fontId="0" fillId="0" borderId="30" xfId="0" applyNumberFormat="1" applyBorder="1" applyAlignment="1">
      <alignment horizontal="left" wrapText="1"/>
    </xf>
    <xf numFmtId="1" fontId="0" fillId="0" borderId="41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8" xfId="0" applyNumberFormat="1" applyBorder="1" applyAlignment="1">
      <alignment/>
    </xf>
    <xf numFmtId="0" fontId="2" fillId="0" borderId="16" xfId="0" applyFont="1" applyBorder="1" applyAlignment="1">
      <alignment horizontal="left" wrapText="1"/>
    </xf>
    <xf numFmtId="0" fontId="0" fillId="0" borderId="19" xfId="0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46" xfId="0" applyFill="1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21" xfId="0" applyFill="1" applyBorder="1" applyAlignment="1">
      <alignment/>
    </xf>
    <xf numFmtId="0" fontId="2" fillId="0" borderId="51" xfId="0" applyFont="1" applyFill="1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0" fillId="0" borderId="53" xfId="0" applyFill="1" applyBorder="1" applyAlignment="1">
      <alignment horizontal="left" wrapText="1"/>
    </xf>
    <xf numFmtId="0" fontId="0" fillId="7" borderId="40" xfId="0" applyFill="1" applyBorder="1" applyAlignment="1">
      <alignment/>
    </xf>
    <xf numFmtId="0" fontId="0" fillId="7" borderId="42" xfId="0" applyFill="1" applyBorder="1" applyAlignment="1">
      <alignment/>
    </xf>
    <xf numFmtId="0" fontId="0" fillId="7" borderId="46" xfId="0" applyFill="1" applyBorder="1" applyAlignment="1">
      <alignment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5" borderId="49" xfId="0" applyFont="1" applyFill="1" applyBorder="1" applyAlignment="1">
      <alignment/>
    </xf>
    <xf numFmtId="0" fontId="0" fillId="5" borderId="50" xfId="0" applyFont="1" applyFill="1" applyBorder="1" applyAlignment="1">
      <alignment/>
    </xf>
    <xf numFmtId="0" fontId="0" fillId="0" borderId="32" xfId="0" applyBorder="1" applyAlignment="1">
      <alignment horizontal="left" wrapText="1"/>
    </xf>
    <xf numFmtId="0" fontId="0" fillId="7" borderId="49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21" xfId="0" applyFill="1" applyBorder="1" applyAlignment="1">
      <alignment/>
    </xf>
    <xf numFmtId="0" fontId="0" fillId="0" borderId="51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21" xfId="0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6" borderId="40" xfId="0" applyFill="1" applyBorder="1" applyAlignment="1">
      <alignment/>
    </xf>
    <xf numFmtId="0" fontId="0" fillId="6" borderId="46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0" xfId="0" applyFill="1" applyBorder="1" applyAlignment="1">
      <alignment/>
    </xf>
    <xf numFmtId="0" fontId="0" fillId="8" borderId="21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5"/>
  <sheetViews>
    <sheetView tabSelected="1" workbookViewId="0" topLeftCell="A1">
      <pane xSplit="2" ySplit="6" topLeftCell="E10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15" sqref="L115"/>
    </sheetView>
  </sheetViews>
  <sheetFormatPr defaultColWidth="9.00390625" defaultRowHeight="12.75"/>
  <cols>
    <col min="1" max="1" width="5.00390625" style="0" customWidth="1"/>
    <col min="2" max="2" width="9.75390625" style="0" customWidth="1"/>
    <col min="3" max="3" width="23.00390625" style="1" customWidth="1"/>
    <col min="4" max="4" width="23.00390625" style="0" hidden="1" customWidth="1"/>
    <col min="5" max="5" width="5.25390625" style="0" customWidth="1"/>
    <col min="6" max="6" width="5.75390625" style="0" customWidth="1"/>
    <col min="7" max="7" width="5.25390625" style="0" customWidth="1"/>
    <col min="8" max="8" width="6.00390625" style="0" customWidth="1"/>
    <col min="9" max="9" width="4.375" style="0" customWidth="1"/>
    <col min="11" max="11" width="7.875" style="0" customWidth="1"/>
    <col min="13" max="14" width="5.875" style="106" customWidth="1"/>
    <col min="15" max="15" width="20.75390625" style="0" customWidth="1"/>
    <col min="16" max="16" width="10.875" style="0" customWidth="1"/>
  </cols>
  <sheetData>
    <row r="1" ht="12.75"/>
    <row r="2" spans="3:15" ht="15.75">
      <c r="C2"/>
      <c r="M2"/>
      <c r="N2"/>
      <c r="O2" s="153" t="s">
        <v>162</v>
      </c>
    </row>
    <row r="3" ht="15.75">
      <c r="O3" s="153" t="s">
        <v>161</v>
      </c>
    </row>
    <row r="4" ht="13.5" thickBot="1"/>
    <row r="5" spans="1:15" ht="32.25" customHeight="1" thickBot="1">
      <c r="A5" s="166" t="s">
        <v>160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8"/>
    </row>
    <row r="6" spans="1:15" s="1" customFormat="1" ht="54.75" customHeight="1" thickBot="1">
      <c r="A6" s="149" t="s">
        <v>154</v>
      </c>
      <c r="B6" s="150" t="s">
        <v>155</v>
      </c>
      <c r="C6" s="30" t="s">
        <v>14</v>
      </c>
      <c r="D6" s="31" t="s">
        <v>15</v>
      </c>
      <c r="E6" s="31" t="s">
        <v>0</v>
      </c>
      <c r="F6" s="31" t="s">
        <v>121</v>
      </c>
      <c r="G6" s="31" t="s">
        <v>120</v>
      </c>
      <c r="H6" s="31" t="s">
        <v>122</v>
      </c>
      <c r="I6" s="31" t="s">
        <v>123</v>
      </c>
      <c r="J6" s="31" t="s">
        <v>1</v>
      </c>
      <c r="K6" s="31" t="s">
        <v>16</v>
      </c>
      <c r="L6" s="61" t="s">
        <v>17</v>
      </c>
      <c r="M6" s="107" t="s">
        <v>133</v>
      </c>
      <c r="N6" s="108" t="s">
        <v>134</v>
      </c>
      <c r="O6" s="62" t="s">
        <v>135</v>
      </c>
    </row>
    <row r="7" spans="1:15" ht="23.25" customHeight="1">
      <c r="A7" s="217">
        <v>8</v>
      </c>
      <c r="B7" s="203" t="s">
        <v>156</v>
      </c>
      <c r="C7" s="20" t="s">
        <v>74</v>
      </c>
      <c r="D7" s="27" t="s">
        <v>75</v>
      </c>
      <c r="E7" s="13" t="s">
        <v>7</v>
      </c>
      <c r="F7" s="19">
        <v>4</v>
      </c>
      <c r="G7" s="38">
        <v>2</v>
      </c>
      <c r="H7" s="38">
        <v>24</v>
      </c>
      <c r="I7" s="39">
        <f aca="true" t="shared" si="0" ref="I7:I14">SUM(F7*H7)</f>
        <v>96</v>
      </c>
      <c r="J7" s="13">
        <v>20000</v>
      </c>
      <c r="K7" s="13">
        <v>0</v>
      </c>
      <c r="L7" s="52">
        <v>20000</v>
      </c>
      <c r="M7" s="109"/>
      <c r="N7" s="110"/>
      <c r="O7" s="188" t="s">
        <v>136</v>
      </c>
    </row>
    <row r="8" spans="1:15" ht="14.25" customHeight="1">
      <c r="A8" s="218"/>
      <c r="B8" s="204"/>
      <c r="C8" s="5" t="s">
        <v>76</v>
      </c>
      <c r="D8" s="4" t="s">
        <v>77</v>
      </c>
      <c r="E8" s="4" t="s">
        <v>7</v>
      </c>
      <c r="F8" s="10">
        <v>3</v>
      </c>
      <c r="G8" s="10">
        <v>2</v>
      </c>
      <c r="H8" s="10">
        <v>24</v>
      </c>
      <c r="I8" s="4">
        <f t="shared" si="0"/>
        <v>72</v>
      </c>
      <c r="J8" s="4">
        <v>20000</v>
      </c>
      <c r="K8" s="4">
        <v>0</v>
      </c>
      <c r="L8" s="53">
        <v>20000</v>
      </c>
      <c r="M8" s="111"/>
      <c r="N8" s="112"/>
      <c r="O8" s="189"/>
    </row>
    <row r="9" spans="1:15" ht="14.25" customHeight="1">
      <c r="A9" s="218"/>
      <c r="B9" s="204"/>
      <c r="C9" s="5" t="s">
        <v>78</v>
      </c>
      <c r="D9" s="4" t="s">
        <v>79</v>
      </c>
      <c r="E9" s="4" t="s">
        <v>7</v>
      </c>
      <c r="F9" s="10">
        <v>3</v>
      </c>
      <c r="G9" s="10">
        <v>2</v>
      </c>
      <c r="H9" s="10">
        <v>24</v>
      </c>
      <c r="I9" s="15">
        <f t="shared" si="0"/>
        <v>72</v>
      </c>
      <c r="J9" s="15">
        <v>20000</v>
      </c>
      <c r="K9" s="4">
        <v>0</v>
      </c>
      <c r="L9" s="54">
        <v>20000</v>
      </c>
      <c r="M9" s="111"/>
      <c r="N9" s="112"/>
      <c r="O9" s="189"/>
    </row>
    <row r="10" spans="1:15" ht="15.75" customHeight="1">
      <c r="A10" s="218"/>
      <c r="B10" s="204"/>
      <c r="C10" s="5" t="s">
        <v>80</v>
      </c>
      <c r="D10" s="4" t="s">
        <v>81</v>
      </c>
      <c r="E10" s="4" t="s">
        <v>7</v>
      </c>
      <c r="F10" s="10">
        <v>3</v>
      </c>
      <c r="G10" s="10">
        <v>1</v>
      </c>
      <c r="H10" s="10">
        <v>24</v>
      </c>
      <c r="I10" s="4">
        <f t="shared" si="0"/>
        <v>72</v>
      </c>
      <c r="J10" s="4">
        <v>20000</v>
      </c>
      <c r="K10" s="4">
        <v>0</v>
      </c>
      <c r="L10" s="53">
        <v>20000</v>
      </c>
      <c r="M10" s="111"/>
      <c r="N10" s="112"/>
      <c r="O10" s="189"/>
    </row>
    <row r="11" spans="1:15" ht="14.25" customHeight="1">
      <c r="A11" s="218"/>
      <c r="B11" s="204"/>
      <c r="C11" s="5" t="s">
        <v>82</v>
      </c>
      <c r="D11" s="4" t="s">
        <v>83</v>
      </c>
      <c r="E11" s="4" t="s">
        <v>7</v>
      </c>
      <c r="F11" s="10">
        <v>3</v>
      </c>
      <c r="G11" s="10">
        <v>1</v>
      </c>
      <c r="H11" s="10">
        <v>24</v>
      </c>
      <c r="I11" s="15">
        <f t="shared" si="0"/>
        <v>72</v>
      </c>
      <c r="J11" s="15">
        <v>20000</v>
      </c>
      <c r="K11" s="4">
        <v>0</v>
      </c>
      <c r="L11" s="54">
        <v>20000</v>
      </c>
      <c r="M11" s="111"/>
      <c r="N11" s="112"/>
      <c r="O11" s="189"/>
    </row>
    <row r="12" spans="1:15" ht="13.5" customHeight="1">
      <c r="A12" s="218"/>
      <c r="B12" s="204"/>
      <c r="C12" s="5" t="s">
        <v>84</v>
      </c>
      <c r="D12" s="4" t="s">
        <v>85</v>
      </c>
      <c r="E12" s="4" t="s">
        <v>7</v>
      </c>
      <c r="F12" s="10">
        <v>5</v>
      </c>
      <c r="G12" s="10">
        <v>2</v>
      </c>
      <c r="H12" s="10">
        <v>24</v>
      </c>
      <c r="I12" s="4">
        <f t="shared" si="0"/>
        <v>120</v>
      </c>
      <c r="J12" s="4">
        <v>20000</v>
      </c>
      <c r="K12" s="4">
        <v>0</v>
      </c>
      <c r="L12" s="53">
        <v>20000</v>
      </c>
      <c r="M12" s="111"/>
      <c r="N12" s="112"/>
      <c r="O12" s="189"/>
    </row>
    <row r="13" spans="1:15" ht="12.75" customHeight="1">
      <c r="A13" s="218"/>
      <c r="B13" s="204"/>
      <c r="C13" s="5" t="s">
        <v>86</v>
      </c>
      <c r="D13" s="4" t="s">
        <v>87</v>
      </c>
      <c r="E13" s="4" t="s">
        <v>7</v>
      </c>
      <c r="F13" s="10">
        <v>2</v>
      </c>
      <c r="G13" s="10">
        <v>1</v>
      </c>
      <c r="H13" s="10">
        <v>24</v>
      </c>
      <c r="I13" s="15">
        <f t="shared" si="0"/>
        <v>48</v>
      </c>
      <c r="J13" s="4">
        <v>20000</v>
      </c>
      <c r="K13" s="4">
        <v>0</v>
      </c>
      <c r="L13" s="53">
        <v>20000</v>
      </c>
      <c r="M13" s="111"/>
      <c r="N13" s="112"/>
      <c r="O13" s="189"/>
    </row>
    <row r="14" spans="1:15" ht="12.75" customHeight="1" thickBot="1">
      <c r="A14" s="219"/>
      <c r="B14" s="205"/>
      <c r="C14" s="22" t="s">
        <v>88</v>
      </c>
      <c r="D14" s="14" t="s">
        <v>89</v>
      </c>
      <c r="E14" s="14" t="s">
        <v>7</v>
      </c>
      <c r="F14" s="26">
        <v>4</v>
      </c>
      <c r="G14" s="26">
        <v>2</v>
      </c>
      <c r="H14" s="26">
        <v>24</v>
      </c>
      <c r="I14" s="14">
        <f t="shared" si="0"/>
        <v>96</v>
      </c>
      <c r="J14" s="14">
        <v>20000</v>
      </c>
      <c r="K14" s="14">
        <v>0</v>
      </c>
      <c r="L14" s="55">
        <v>20000</v>
      </c>
      <c r="M14" s="113"/>
      <c r="N14" s="114"/>
      <c r="O14" s="190"/>
    </row>
    <row r="15" spans="2:15" ht="12.75" customHeight="1" thickBot="1">
      <c r="B15" s="60"/>
      <c r="C15" s="72" t="s">
        <v>132</v>
      </c>
      <c r="D15" s="28"/>
      <c r="E15" s="28"/>
      <c r="F15" s="46">
        <f>SUM(F7:F14)</f>
        <v>27</v>
      </c>
      <c r="G15" s="46">
        <f>SUM(G7:G14)</f>
        <v>13</v>
      </c>
      <c r="H15" s="46">
        <f>SUM(I15/F15)</f>
        <v>24</v>
      </c>
      <c r="I15" s="28">
        <f>SUM(I7:I14)</f>
        <v>648</v>
      </c>
      <c r="J15" s="28">
        <f>SUM(J7:J14)</f>
        <v>160000</v>
      </c>
      <c r="K15" s="28">
        <f>SUM(K7:K14)</f>
        <v>0</v>
      </c>
      <c r="L15" s="56">
        <f>SUM(L7:L14)</f>
        <v>160000</v>
      </c>
      <c r="M15" s="115">
        <f>SUM(L15/F15)</f>
        <v>5925.925925925926</v>
      </c>
      <c r="N15" s="116">
        <f>SUM(L15/I15)</f>
        <v>246.91358024691357</v>
      </c>
      <c r="O15" s="3"/>
    </row>
    <row r="16" spans="2:15" ht="12.75" customHeight="1" thickBot="1">
      <c r="B16" s="60"/>
      <c r="C16" s="2"/>
      <c r="D16" s="3"/>
      <c r="E16" s="3"/>
      <c r="F16" s="88"/>
      <c r="G16" s="44"/>
      <c r="H16" s="44"/>
      <c r="I16" s="3"/>
      <c r="J16" s="3"/>
      <c r="K16" s="3"/>
      <c r="L16" s="3"/>
      <c r="M16" s="117"/>
      <c r="N16" s="117"/>
      <c r="O16" s="3"/>
    </row>
    <row r="17" spans="1:16" ht="12.75" customHeight="1">
      <c r="A17" s="217">
        <v>5</v>
      </c>
      <c r="B17" s="203" t="s">
        <v>125</v>
      </c>
      <c r="C17" s="20" t="s">
        <v>42</v>
      </c>
      <c r="D17" s="13" t="s">
        <v>50</v>
      </c>
      <c r="E17" s="13" t="s">
        <v>18</v>
      </c>
      <c r="F17" s="23">
        <v>5</v>
      </c>
      <c r="G17" s="38">
        <v>0</v>
      </c>
      <c r="H17" s="38">
        <v>18</v>
      </c>
      <c r="I17" s="13">
        <f>SUM(F17*H17)</f>
        <v>90</v>
      </c>
      <c r="J17" s="157">
        <v>20000</v>
      </c>
      <c r="K17" s="13"/>
      <c r="L17" s="206">
        <v>20000</v>
      </c>
      <c r="M17" s="118"/>
      <c r="N17" s="119"/>
      <c r="O17" s="208" t="s">
        <v>150</v>
      </c>
      <c r="P17" s="43"/>
    </row>
    <row r="18" spans="1:16" ht="12.75" customHeight="1">
      <c r="A18" s="218"/>
      <c r="B18" s="204"/>
      <c r="C18" s="5" t="s">
        <v>46</v>
      </c>
      <c r="D18" s="4" t="s">
        <v>51</v>
      </c>
      <c r="E18" s="4" t="s">
        <v>18</v>
      </c>
      <c r="F18" s="10">
        <v>2</v>
      </c>
      <c r="G18" s="10">
        <v>0</v>
      </c>
      <c r="H18" s="23">
        <v>18</v>
      </c>
      <c r="I18" s="4">
        <f>SUM(F18*H18)</f>
        <v>36</v>
      </c>
      <c r="J18" s="158"/>
      <c r="K18" s="4"/>
      <c r="L18" s="207"/>
      <c r="M18" s="120"/>
      <c r="N18" s="121"/>
      <c r="O18" s="209"/>
      <c r="P18" s="3"/>
    </row>
    <row r="19" spans="1:16" ht="12.75" customHeight="1">
      <c r="A19" s="218"/>
      <c r="B19" s="204"/>
      <c r="C19" s="5" t="s">
        <v>43</v>
      </c>
      <c r="D19" s="4" t="s">
        <v>47</v>
      </c>
      <c r="E19" s="4" t="s">
        <v>7</v>
      </c>
      <c r="F19" s="10">
        <v>3</v>
      </c>
      <c r="G19" s="10">
        <v>0</v>
      </c>
      <c r="H19" s="10">
        <v>18</v>
      </c>
      <c r="I19" s="4">
        <f>SUM(F19*H19)</f>
        <v>54</v>
      </c>
      <c r="J19" s="158"/>
      <c r="K19" s="4"/>
      <c r="L19" s="207"/>
      <c r="M19" s="120"/>
      <c r="N19" s="121"/>
      <c r="O19" s="209"/>
      <c r="P19" s="3"/>
    </row>
    <row r="20" spans="1:16" ht="12.75" customHeight="1">
      <c r="A20" s="218"/>
      <c r="B20" s="204"/>
      <c r="C20" s="5" t="s">
        <v>44</v>
      </c>
      <c r="D20" s="4" t="s">
        <v>48</v>
      </c>
      <c r="E20" s="4" t="s">
        <v>7</v>
      </c>
      <c r="F20" s="10">
        <v>2</v>
      </c>
      <c r="G20" s="10">
        <v>2</v>
      </c>
      <c r="H20" s="10">
        <v>18</v>
      </c>
      <c r="I20" s="4">
        <f>SUM(F20*H20)</f>
        <v>36</v>
      </c>
      <c r="J20" s="158"/>
      <c r="K20" s="4"/>
      <c r="L20" s="207"/>
      <c r="M20" s="120"/>
      <c r="N20" s="121"/>
      <c r="O20" s="209"/>
      <c r="P20" s="3"/>
    </row>
    <row r="21" spans="1:16" ht="12.75" customHeight="1" thickBot="1">
      <c r="A21" s="219"/>
      <c r="B21" s="205"/>
      <c r="C21" s="11" t="s">
        <v>45</v>
      </c>
      <c r="D21" s="24" t="s">
        <v>49</v>
      </c>
      <c r="E21" s="24" t="s">
        <v>18</v>
      </c>
      <c r="F21" s="48">
        <v>3</v>
      </c>
      <c r="G21" s="48">
        <v>0</v>
      </c>
      <c r="H21" s="48">
        <v>18</v>
      </c>
      <c r="I21" s="24">
        <f>SUM(F21*H21)</f>
        <v>54</v>
      </c>
      <c r="J21" s="159"/>
      <c r="K21" s="24"/>
      <c r="L21" s="207"/>
      <c r="M21" s="122"/>
      <c r="N21" s="123"/>
      <c r="O21" s="210"/>
      <c r="P21" s="3"/>
    </row>
    <row r="22" spans="2:15" ht="12.75" customHeight="1" thickBot="1">
      <c r="B22" s="60"/>
      <c r="C22" s="72" t="s">
        <v>132</v>
      </c>
      <c r="D22" s="28"/>
      <c r="E22" s="28"/>
      <c r="F22" s="46">
        <f>SUM(F17:F21)</f>
        <v>15</v>
      </c>
      <c r="G22" s="46">
        <f>SUM(G17:G21)</f>
        <v>2</v>
      </c>
      <c r="H22" s="46">
        <v>18</v>
      </c>
      <c r="I22" s="28">
        <f>SUM(I17:I21)</f>
        <v>270</v>
      </c>
      <c r="J22" s="28"/>
      <c r="K22" s="28"/>
      <c r="L22" s="56">
        <v>20000</v>
      </c>
      <c r="M22" s="124">
        <f>SUM(L22/F22)</f>
        <v>1333.3333333333333</v>
      </c>
      <c r="N22" s="125">
        <f>SUM(L22/I22)</f>
        <v>74.07407407407408</v>
      </c>
      <c r="O22" s="3"/>
    </row>
    <row r="23" spans="2:15" ht="12.75" customHeight="1" thickBot="1">
      <c r="B23" s="60"/>
      <c r="C23" s="2"/>
      <c r="D23" s="3"/>
      <c r="E23" s="3"/>
      <c r="F23" s="92"/>
      <c r="G23" s="44"/>
      <c r="H23" s="44"/>
      <c r="I23" s="3"/>
      <c r="J23" s="3"/>
      <c r="K23" s="3"/>
      <c r="L23" s="3"/>
      <c r="M23" s="117"/>
      <c r="N23" s="117"/>
      <c r="O23" s="3"/>
    </row>
    <row r="24" spans="1:15" ht="12.75" customHeight="1">
      <c r="A24" s="217">
        <v>2</v>
      </c>
      <c r="B24" s="211" t="s">
        <v>125</v>
      </c>
      <c r="C24" s="20" t="s">
        <v>52</v>
      </c>
      <c r="D24" s="13" t="s">
        <v>53</v>
      </c>
      <c r="E24" s="13" t="s">
        <v>7</v>
      </c>
      <c r="F24" s="87">
        <v>4</v>
      </c>
      <c r="G24" s="38">
        <v>2</v>
      </c>
      <c r="H24" s="41">
        <v>23</v>
      </c>
      <c r="I24" s="13">
        <f>SUM(F24*H24)</f>
        <v>92</v>
      </c>
      <c r="J24" s="13">
        <v>20000</v>
      </c>
      <c r="K24" s="13" t="s">
        <v>18</v>
      </c>
      <c r="L24" s="66">
        <v>20000</v>
      </c>
      <c r="M24" s="118"/>
      <c r="N24" s="119"/>
      <c r="O24" s="188" t="s">
        <v>126</v>
      </c>
    </row>
    <row r="25" spans="1:15" ht="12.75" customHeight="1" thickBot="1">
      <c r="A25" s="219"/>
      <c r="B25" s="212"/>
      <c r="C25" s="11" t="s">
        <v>54</v>
      </c>
      <c r="D25" s="24" t="s">
        <v>55</v>
      </c>
      <c r="E25" s="24" t="s">
        <v>7</v>
      </c>
      <c r="F25" s="48">
        <v>3</v>
      </c>
      <c r="G25" s="48">
        <v>3</v>
      </c>
      <c r="H25" s="93">
        <v>23</v>
      </c>
      <c r="I25" s="24">
        <f>SUM(F25*H25)</f>
        <v>69</v>
      </c>
      <c r="J25" s="24">
        <v>20000</v>
      </c>
      <c r="K25" s="24" t="s">
        <v>18</v>
      </c>
      <c r="L25" s="71">
        <v>20000</v>
      </c>
      <c r="M25" s="122"/>
      <c r="N25" s="123"/>
      <c r="O25" s="190"/>
    </row>
    <row r="26" spans="2:15" ht="12.75" customHeight="1" thickBot="1">
      <c r="B26" s="60"/>
      <c r="C26" s="72" t="s">
        <v>132</v>
      </c>
      <c r="D26" s="28"/>
      <c r="E26" s="28"/>
      <c r="F26" s="46">
        <f>SUM(F24:F25)</f>
        <v>7</v>
      </c>
      <c r="G26" s="46">
        <f>SUM(G24:G25)</f>
        <v>5</v>
      </c>
      <c r="H26" s="46">
        <v>23</v>
      </c>
      <c r="I26" s="28">
        <f>SUM(I24:I25)</f>
        <v>161</v>
      </c>
      <c r="J26" s="28"/>
      <c r="K26" s="28"/>
      <c r="L26" s="28">
        <f>SUM(L24:L25)</f>
        <v>40000</v>
      </c>
      <c r="M26" s="126">
        <f>SUM(L26/F26)</f>
        <v>5714.285714285715</v>
      </c>
      <c r="N26" s="125">
        <f>SUM(L26/I26)</f>
        <v>248.4472049689441</v>
      </c>
      <c r="O26" s="3"/>
    </row>
    <row r="27" spans="2:15" ht="12.75" customHeight="1" thickBot="1">
      <c r="B27" s="60"/>
      <c r="C27" s="2"/>
      <c r="D27" s="3"/>
      <c r="E27" s="3"/>
      <c r="F27" s="44"/>
      <c r="G27" s="44"/>
      <c r="H27" s="44"/>
      <c r="I27" s="3"/>
      <c r="J27" s="3"/>
      <c r="K27" s="3"/>
      <c r="L27" s="3"/>
      <c r="M27" s="117"/>
      <c r="N27" s="117"/>
      <c r="O27" s="3"/>
    </row>
    <row r="28" spans="1:15" ht="12.75" customHeight="1" thickBot="1">
      <c r="A28" s="152">
        <v>1</v>
      </c>
      <c r="B28" s="96" t="s">
        <v>125</v>
      </c>
      <c r="C28" s="30" t="s">
        <v>56</v>
      </c>
      <c r="D28" s="46" t="s">
        <v>57</v>
      </c>
      <c r="E28" s="46" t="s">
        <v>7</v>
      </c>
      <c r="F28" s="46">
        <v>4</v>
      </c>
      <c r="G28" s="46">
        <v>2</v>
      </c>
      <c r="H28" s="46">
        <v>68</v>
      </c>
      <c r="I28" s="28">
        <f>SUM(F28*H28)</f>
        <v>272</v>
      </c>
      <c r="J28" s="46">
        <v>16666</v>
      </c>
      <c r="K28" s="46" t="s">
        <v>18</v>
      </c>
      <c r="L28" s="94">
        <v>16666</v>
      </c>
      <c r="M28" s="124">
        <f>SUM(L28/F28)</f>
        <v>4166.5</v>
      </c>
      <c r="N28" s="125">
        <f>SUM(L28/I28)</f>
        <v>61.27205882352941</v>
      </c>
      <c r="O28" s="95" t="s">
        <v>151</v>
      </c>
    </row>
    <row r="29" spans="2:15" ht="12.75" customHeight="1" thickBot="1">
      <c r="B29" s="60"/>
      <c r="C29" s="2"/>
      <c r="D29" s="3"/>
      <c r="E29" s="3"/>
      <c r="F29" s="44"/>
      <c r="G29" s="44"/>
      <c r="H29" s="44"/>
      <c r="I29" s="3"/>
      <c r="J29" s="3"/>
      <c r="K29" s="3"/>
      <c r="L29" s="3"/>
      <c r="M29" s="117"/>
      <c r="N29" s="117"/>
      <c r="O29" s="3"/>
    </row>
    <row r="30" spans="1:15" ht="12.75" customHeight="1">
      <c r="A30" s="217">
        <v>6</v>
      </c>
      <c r="B30" s="213" t="s">
        <v>157</v>
      </c>
      <c r="C30" s="20" t="s">
        <v>92</v>
      </c>
      <c r="D30" s="13" t="s">
        <v>93</v>
      </c>
      <c r="E30" s="13" t="s">
        <v>18</v>
      </c>
      <c r="F30" s="21">
        <v>5</v>
      </c>
      <c r="G30" s="13">
        <v>0</v>
      </c>
      <c r="H30" s="180">
        <v>19.8</v>
      </c>
      <c r="I30" s="180">
        <v>516</v>
      </c>
      <c r="J30" s="182">
        <v>50280</v>
      </c>
      <c r="K30" s="182">
        <v>0</v>
      </c>
      <c r="L30" s="185">
        <v>50280</v>
      </c>
      <c r="M30" s="127"/>
      <c r="N30" s="119"/>
      <c r="O30" s="188" t="s">
        <v>143</v>
      </c>
    </row>
    <row r="31" spans="1:15" ht="12.75" customHeight="1">
      <c r="A31" s="218"/>
      <c r="B31" s="214"/>
      <c r="C31" s="5" t="s">
        <v>94</v>
      </c>
      <c r="D31" s="4" t="s">
        <v>95</v>
      </c>
      <c r="E31" s="4">
        <v>2</v>
      </c>
      <c r="F31" s="4">
        <v>9</v>
      </c>
      <c r="G31" s="4">
        <v>4</v>
      </c>
      <c r="H31" s="181"/>
      <c r="I31" s="181"/>
      <c r="J31" s="183"/>
      <c r="K31" s="183"/>
      <c r="L31" s="186"/>
      <c r="M31" s="128"/>
      <c r="N31" s="121"/>
      <c r="O31" s="189"/>
    </row>
    <row r="32" spans="1:15" ht="12.75" customHeight="1">
      <c r="A32" s="218"/>
      <c r="B32" s="214"/>
      <c r="C32" s="5" t="s">
        <v>128</v>
      </c>
      <c r="D32" s="4" t="s">
        <v>96</v>
      </c>
      <c r="E32" s="4" t="s">
        <v>18</v>
      </c>
      <c r="F32" s="4">
        <v>2</v>
      </c>
      <c r="G32" s="4">
        <v>0</v>
      </c>
      <c r="H32" s="181"/>
      <c r="I32" s="181"/>
      <c r="J32" s="183"/>
      <c r="K32" s="183"/>
      <c r="L32" s="186"/>
      <c r="M32" s="128"/>
      <c r="N32" s="121"/>
      <c r="O32" s="189"/>
    </row>
    <row r="33" spans="1:15" ht="12.75" customHeight="1">
      <c r="A33" s="218"/>
      <c r="B33" s="214"/>
      <c r="C33" s="5" t="s">
        <v>97</v>
      </c>
      <c r="D33" s="4" t="s">
        <v>98</v>
      </c>
      <c r="E33" s="4" t="s">
        <v>7</v>
      </c>
      <c r="F33" s="4">
        <v>3</v>
      </c>
      <c r="G33" s="4">
        <v>2</v>
      </c>
      <c r="H33" s="181"/>
      <c r="I33" s="181"/>
      <c r="J33" s="183"/>
      <c r="K33" s="183"/>
      <c r="L33" s="186"/>
      <c r="M33" s="128"/>
      <c r="N33" s="121"/>
      <c r="O33" s="189"/>
    </row>
    <row r="34" spans="1:15" ht="12.75" customHeight="1">
      <c r="A34" s="218"/>
      <c r="B34" s="214"/>
      <c r="C34" s="5" t="s">
        <v>99</v>
      </c>
      <c r="D34" s="4" t="s">
        <v>101</v>
      </c>
      <c r="E34" s="4" t="s">
        <v>18</v>
      </c>
      <c r="F34" s="4">
        <v>3</v>
      </c>
      <c r="G34" s="4">
        <v>0</v>
      </c>
      <c r="H34" s="181"/>
      <c r="I34" s="181"/>
      <c r="J34" s="183"/>
      <c r="K34" s="183"/>
      <c r="L34" s="186"/>
      <c r="M34" s="128"/>
      <c r="N34" s="121"/>
      <c r="O34" s="189"/>
    </row>
    <row r="35" spans="1:15" ht="12.75" customHeight="1" thickBot="1">
      <c r="A35" s="219"/>
      <c r="B35" s="215"/>
      <c r="C35" s="22" t="s">
        <v>100</v>
      </c>
      <c r="D35" s="14" t="s">
        <v>102</v>
      </c>
      <c r="E35" s="14" t="s">
        <v>7</v>
      </c>
      <c r="F35" s="14">
        <v>4</v>
      </c>
      <c r="G35" s="14">
        <v>2</v>
      </c>
      <c r="H35" s="216"/>
      <c r="I35" s="216"/>
      <c r="J35" s="191"/>
      <c r="K35" s="191"/>
      <c r="L35" s="192"/>
      <c r="M35" s="129"/>
      <c r="N35" s="130"/>
      <c r="O35" s="190"/>
    </row>
    <row r="36" spans="2:15" ht="12.75" customHeight="1" thickBot="1">
      <c r="B36" s="51"/>
      <c r="C36" s="30" t="s">
        <v>132</v>
      </c>
      <c r="D36" s="28"/>
      <c r="E36" s="28"/>
      <c r="F36" s="28">
        <f>SUM(F30:F35)</f>
        <v>26</v>
      </c>
      <c r="G36" s="28">
        <f>SUM(G30:G35)</f>
        <v>8</v>
      </c>
      <c r="H36" s="28">
        <f>SUM(I36/F36)</f>
        <v>19.846153846153847</v>
      </c>
      <c r="I36" s="28">
        <v>516</v>
      </c>
      <c r="J36" s="28">
        <f>SUM(J30)</f>
        <v>50280</v>
      </c>
      <c r="K36" s="28">
        <f>SUM(K30)</f>
        <v>0</v>
      </c>
      <c r="L36" s="29">
        <f>SUM(L30)</f>
        <v>50280</v>
      </c>
      <c r="M36" s="124">
        <f>SUM(L36/F36)</f>
        <v>1933.8461538461538</v>
      </c>
      <c r="N36" s="125">
        <f>SUM(L36/I36)</f>
        <v>97.44186046511628</v>
      </c>
      <c r="O36" s="3"/>
    </row>
    <row r="37" spans="2:15" ht="12.75" customHeight="1">
      <c r="B37" s="60"/>
      <c r="C37" s="2"/>
      <c r="D37" s="3"/>
      <c r="E37" s="3"/>
      <c r="F37" s="3"/>
      <c r="G37" s="3"/>
      <c r="H37" s="3"/>
      <c r="I37" s="3"/>
      <c r="J37" s="3"/>
      <c r="K37" s="3"/>
      <c r="L37" s="3"/>
      <c r="M37" s="117"/>
      <c r="N37" s="117"/>
      <c r="O37" s="3"/>
    </row>
    <row r="38" spans="2:15" ht="12.75" customHeight="1">
      <c r="B38" s="60"/>
      <c r="C38" s="2"/>
      <c r="D38" s="3"/>
      <c r="E38" s="3"/>
      <c r="F38" s="3"/>
      <c r="G38" s="3"/>
      <c r="H38" s="3"/>
      <c r="I38" s="3"/>
      <c r="J38" s="3"/>
      <c r="K38" s="3"/>
      <c r="L38" s="3"/>
      <c r="M38" s="117"/>
      <c r="N38" s="117"/>
      <c r="O38" s="3"/>
    </row>
    <row r="39" spans="2:15" ht="12.75" customHeight="1" thickBot="1">
      <c r="B39" s="60"/>
      <c r="C39" s="2"/>
      <c r="D39" s="3"/>
      <c r="E39" s="3"/>
      <c r="F39" s="3"/>
      <c r="G39" s="3"/>
      <c r="H39" s="3"/>
      <c r="I39" s="3"/>
      <c r="J39" s="3"/>
      <c r="K39" s="3"/>
      <c r="L39" s="3"/>
      <c r="M39" s="117"/>
      <c r="N39" s="117"/>
      <c r="O39" s="3"/>
    </row>
    <row r="40" spans="1:15" ht="12.75" customHeight="1">
      <c r="A40" s="217">
        <v>2</v>
      </c>
      <c r="B40" s="162" t="s">
        <v>127</v>
      </c>
      <c r="C40" s="12" t="s">
        <v>2</v>
      </c>
      <c r="D40" s="13" t="s">
        <v>119</v>
      </c>
      <c r="E40" s="13" t="s">
        <v>18</v>
      </c>
      <c r="F40" s="13">
        <v>1</v>
      </c>
      <c r="G40" s="13">
        <v>0</v>
      </c>
      <c r="H40" s="13">
        <v>8</v>
      </c>
      <c r="I40" s="13">
        <f>SUM(F40*H40)</f>
        <v>8</v>
      </c>
      <c r="J40" s="164">
        <v>21280</v>
      </c>
      <c r="K40" s="13"/>
      <c r="L40" s="185">
        <v>21280</v>
      </c>
      <c r="M40" s="127"/>
      <c r="N40" s="119"/>
      <c r="O40" s="155" t="s">
        <v>140</v>
      </c>
    </row>
    <row r="41" spans="1:15" ht="12.75" customHeight="1" thickBot="1">
      <c r="A41" s="219"/>
      <c r="B41" s="163"/>
      <c r="C41" s="70" t="s">
        <v>3</v>
      </c>
      <c r="D41" s="24" t="s">
        <v>4</v>
      </c>
      <c r="E41" s="24" t="s">
        <v>7</v>
      </c>
      <c r="F41" s="24">
        <v>2</v>
      </c>
      <c r="G41" s="24">
        <v>0</v>
      </c>
      <c r="H41" s="24">
        <v>8</v>
      </c>
      <c r="I41" s="15">
        <f>SUM(F41*H41)</f>
        <v>16</v>
      </c>
      <c r="J41" s="165"/>
      <c r="K41" s="24"/>
      <c r="L41" s="187"/>
      <c r="M41" s="131"/>
      <c r="N41" s="123"/>
      <c r="O41" s="156"/>
    </row>
    <row r="42" spans="2:15" ht="12.75" customHeight="1" thickBot="1">
      <c r="B42" s="60"/>
      <c r="C42" s="72" t="s">
        <v>132</v>
      </c>
      <c r="D42" s="28"/>
      <c r="E42" s="28"/>
      <c r="F42" s="28">
        <f>SUM(F40:F41)</f>
        <v>3</v>
      </c>
      <c r="G42" s="28">
        <v>0</v>
      </c>
      <c r="H42" s="28">
        <v>8</v>
      </c>
      <c r="I42" s="28">
        <v>24</v>
      </c>
      <c r="J42" s="28">
        <v>21280</v>
      </c>
      <c r="K42" s="28"/>
      <c r="L42" s="28">
        <v>21280</v>
      </c>
      <c r="M42" s="126">
        <f>SUM(L42/F42)</f>
        <v>7093.333333333333</v>
      </c>
      <c r="N42" s="125">
        <f>SUM(L42/I42)</f>
        <v>886.6666666666666</v>
      </c>
      <c r="O42" s="3"/>
    </row>
    <row r="43" spans="2:15" ht="12.75" customHeight="1">
      <c r="B43" s="60"/>
      <c r="C43" s="2"/>
      <c r="D43" s="3"/>
      <c r="E43" s="3"/>
      <c r="F43" s="3"/>
      <c r="G43" s="3"/>
      <c r="H43" s="3"/>
      <c r="I43" s="3"/>
      <c r="J43" s="3"/>
      <c r="K43" s="3"/>
      <c r="L43" s="3"/>
      <c r="M43" s="117"/>
      <c r="N43" s="117"/>
      <c r="O43" s="3"/>
    </row>
    <row r="44" spans="2:15" ht="12.75" customHeight="1">
      <c r="B44" s="60"/>
      <c r="C44" s="2"/>
      <c r="D44" s="3"/>
      <c r="E44" s="3"/>
      <c r="F44" s="3"/>
      <c r="G44" s="3"/>
      <c r="H44" s="3"/>
      <c r="I44" s="3"/>
      <c r="J44" s="3"/>
      <c r="K44" s="3"/>
      <c r="L44" s="3"/>
      <c r="M44" s="117"/>
      <c r="N44" s="117"/>
      <c r="O44" s="3"/>
    </row>
    <row r="45" spans="2:15" ht="12.75" customHeight="1" thickBot="1">
      <c r="B45" s="60"/>
      <c r="C45" s="2"/>
      <c r="D45" s="3"/>
      <c r="E45" s="3"/>
      <c r="F45" s="3"/>
      <c r="G45" s="3"/>
      <c r="H45" s="3"/>
      <c r="I45" s="3"/>
      <c r="J45" s="3"/>
      <c r="K45" s="3"/>
      <c r="L45" s="3"/>
      <c r="M45" s="117"/>
      <c r="N45" s="117"/>
      <c r="O45" s="3"/>
    </row>
    <row r="46" spans="1:15" ht="12.75" customHeight="1">
      <c r="A46" s="217">
        <v>2</v>
      </c>
      <c r="B46" s="175" t="s">
        <v>158</v>
      </c>
      <c r="C46" s="20" t="s">
        <v>115</v>
      </c>
      <c r="D46" s="13" t="s">
        <v>116</v>
      </c>
      <c r="E46" s="13" t="s">
        <v>7</v>
      </c>
      <c r="F46" s="21">
        <v>2</v>
      </c>
      <c r="G46" s="13">
        <v>2</v>
      </c>
      <c r="H46" s="13"/>
      <c r="I46" s="39">
        <v>0</v>
      </c>
      <c r="J46" s="13"/>
      <c r="K46" s="13">
        <v>0</v>
      </c>
      <c r="L46" s="66"/>
      <c r="M46" s="118"/>
      <c r="N46" s="119"/>
      <c r="O46" s="188" t="s">
        <v>137</v>
      </c>
    </row>
    <row r="47" spans="1:15" ht="12.75" customHeight="1" thickBot="1">
      <c r="A47" s="219"/>
      <c r="B47" s="177"/>
      <c r="C47" s="22" t="s">
        <v>117</v>
      </c>
      <c r="D47" s="14" t="s">
        <v>118</v>
      </c>
      <c r="E47" s="14" t="s">
        <v>7</v>
      </c>
      <c r="F47" s="14">
        <v>2</v>
      </c>
      <c r="G47" s="14">
        <v>2</v>
      </c>
      <c r="H47" s="14"/>
      <c r="I47" s="40">
        <v>0</v>
      </c>
      <c r="J47" s="14"/>
      <c r="K47" s="14">
        <v>0</v>
      </c>
      <c r="L47" s="55"/>
      <c r="M47" s="128"/>
      <c r="N47" s="121"/>
      <c r="O47" s="190"/>
    </row>
    <row r="48" spans="2:15" ht="12.75" customHeight="1" thickBot="1">
      <c r="B48" s="68"/>
      <c r="C48" s="47" t="s">
        <v>132</v>
      </c>
      <c r="D48" s="40"/>
      <c r="E48" s="40"/>
      <c r="F48" s="40">
        <f>SUM(F46:F47)</f>
        <v>4</v>
      </c>
      <c r="G48" s="40"/>
      <c r="H48" s="40">
        <f>SUM(I48/F48)</f>
        <v>37</v>
      </c>
      <c r="I48" s="40">
        <v>148</v>
      </c>
      <c r="J48" s="40">
        <v>40000</v>
      </c>
      <c r="K48" s="40"/>
      <c r="L48" s="69">
        <v>40000</v>
      </c>
      <c r="M48" s="129">
        <f>SUM(L48/F48)</f>
        <v>10000</v>
      </c>
      <c r="N48" s="130">
        <f>SUM(L48/I48)</f>
        <v>270.27027027027026</v>
      </c>
      <c r="O48" s="3"/>
    </row>
    <row r="49" spans="2:15" ht="12.75" customHeight="1" thickBot="1">
      <c r="B49" s="60"/>
      <c r="C49" s="2"/>
      <c r="D49" s="3"/>
      <c r="E49" s="3"/>
      <c r="F49" s="3"/>
      <c r="G49" s="3"/>
      <c r="H49" s="3"/>
      <c r="I49" s="3"/>
      <c r="J49" s="3"/>
      <c r="K49" s="3"/>
      <c r="L49" s="3"/>
      <c r="M49" s="132"/>
      <c r="N49" s="117"/>
      <c r="O49" s="3"/>
    </row>
    <row r="50" spans="1:15" ht="12.75" customHeight="1">
      <c r="A50" s="217">
        <v>2</v>
      </c>
      <c r="B50" s="196" t="s">
        <v>139</v>
      </c>
      <c r="C50" s="12" t="s">
        <v>8</v>
      </c>
      <c r="D50" s="13" t="s">
        <v>9</v>
      </c>
      <c r="E50" s="13" t="s">
        <v>7</v>
      </c>
      <c r="F50" s="21">
        <v>4</v>
      </c>
      <c r="G50" s="13">
        <v>2</v>
      </c>
      <c r="H50" s="13">
        <v>59</v>
      </c>
      <c r="I50" s="13">
        <f>SUM(F50*H50)</f>
        <v>236</v>
      </c>
      <c r="J50" s="13">
        <v>18650</v>
      </c>
      <c r="K50" s="13">
        <v>0</v>
      </c>
      <c r="L50" s="66">
        <v>18650</v>
      </c>
      <c r="M50" s="127"/>
      <c r="N50" s="119"/>
      <c r="O50" s="155" t="s">
        <v>129</v>
      </c>
    </row>
    <row r="51" spans="1:15" ht="12.75" customHeight="1" thickBot="1">
      <c r="A51" s="219"/>
      <c r="B51" s="198"/>
      <c r="C51" s="70" t="s">
        <v>10</v>
      </c>
      <c r="D51" s="24" t="s">
        <v>11</v>
      </c>
      <c r="E51" s="24" t="s">
        <v>7</v>
      </c>
      <c r="F51" s="25">
        <v>5</v>
      </c>
      <c r="G51" s="24">
        <v>2</v>
      </c>
      <c r="H51" s="24">
        <v>59</v>
      </c>
      <c r="I51" s="15">
        <f>SUM(F51*H51)</f>
        <v>295</v>
      </c>
      <c r="J51" s="24">
        <v>17030</v>
      </c>
      <c r="K51" s="24">
        <v>0</v>
      </c>
      <c r="L51" s="71">
        <v>17030</v>
      </c>
      <c r="M51" s="131"/>
      <c r="N51" s="123"/>
      <c r="O51" s="156"/>
    </row>
    <row r="52" spans="2:15" ht="12.75" customHeight="1" thickBot="1">
      <c r="B52" s="60"/>
      <c r="C52" s="72" t="s">
        <v>132</v>
      </c>
      <c r="D52" s="28"/>
      <c r="E52" s="28"/>
      <c r="F52" s="28">
        <f>SUM(F50:F51)</f>
        <v>9</v>
      </c>
      <c r="G52" s="28">
        <v>4</v>
      </c>
      <c r="H52" s="28">
        <v>59</v>
      </c>
      <c r="I52" s="28">
        <f>SUM(I50:I51)</f>
        <v>531</v>
      </c>
      <c r="J52" s="28">
        <f>SUM(J50:J51)</f>
        <v>35680</v>
      </c>
      <c r="K52" s="28">
        <v>0</v>
      </c>
      <c r="L52" s="28">
        <f>SUM(L50:L51)</f>
        <v>35680</v>
      </c>
      <c r="M52" s="133">
        <f>SUM(L52/F52)</f>
        <v>3964.4444444444443</v>
      </c>
      <c r="N52" s="125">
        <f>SUM(L52/I52)</f>
        <v>67.1939736346516</v>
      </c>
      <c r="O52" s="3"/>
    </row>
    <row r="53" spans="2:15" ht="12.75" customHeight="1" thickBot="1">
      <c r="B53" s="60"/>
      <c r="C53" s="2"/>
      <c r="D53" s="3"/>
      <c r="E53" s="3"/>
      <c r="F53" s="64"/>
      <c r="G53" s="3"/>
      <c r="H53" s="3"/>
      <c r="I53" s="3"/>
      <c r="J53" s="3"/>
      <c r="K53" s="3"/>
      <c r="L53" s="3"/>
      <c r="M53" s="132"/>
      <c r="N53" s="117"/>
      <c r="O53" s="3"/>
    </row>
    <row r="54" spans="1:15" ht="12.75" customHeight="1">
      <c r="A54" s="217">
        <v>4</v>
      </c>
      <c r="B54" s="175" t="s">
        <v>148</v>
      </c>
      <c r="C54" s="20" t="s">
        <v>37</v>
      </c>
      <c r="D54" s="13" t="s">
        <v>38</v>
      </c>
      <c r="E54" s="13" t="s">
        <v>7</v>
      </c>
      <c r="F54" s="87">
        <v>5</v>
      </c>
      <c r="G54" s="38">
        <v>3</v>
      </c>
      <c r="H54" s="178">
        <v>30</v>
      </c>
      <c r="I54" s="180">
        <v>450</v>
      </c>
      <c r="J54" s="182">
        <v>62500</v>
      </c>
      <c r="K54" s="180">
        <v>5000</v>
      </c>
      <c r="L54" s="185">
        <v>62500</v>
      </c>
      <c r="M54" s="127"/>
      <c r="N54" s="119"/>
      <c r="O54" s="188" t="s">
        <v>149</v>
      </c>
    </row>
    <row r="55" spans="1:15" ht="12.75" customHeight="1">
      <c r="A55" s="218"/>
      <c r="B55" s="176"/>
      <c r="C55" s="5" t="s">
        <v>39</v>
      </c>
      <c r="D55" s="4" t="s">
        <v>147</v>
      </c>
      <c r="E55" s="4" t="s">
        <v>7</v>
      </c>
      <c r="F55" s="10">
        <v>3</v>
      </c>
      <c r="G55" s="4">
        <v>2</v>
      </c>
      <c r="H55" s="179"/>
      <c r="I55" s="181"/>
      <c r="J55" s="183"/>
      <c r="K55" s="181"/>
      <c r="L55" s="186"/>
      <c r="M55" s="128"/>
      <c r="N55" s="121"/>
      <c r="O55" s="189"/>
    </row>
    <row r="56" spans="1:15" ht="12.75" customHeight="1">
      <c r="A56" s="218"/>
      <c r="B56" s="176"/>
      <c r="C56" s="5" t="s">
        <v>40</v>
      </c>
      <c r="D56" s="9" t="s">
        <v>146</v>
      </c>
      <c r="E56" s="4" t="s">
        <v>7</v>
      </c>
      <c r="F56" s="10"/>
      <c r="G56" s="4"/>
      <c r="H56" s="179"/>
      <c r="I56" s="181"/>
      <c r="J56" s="183"/>
      <c r="K56" s="181"/>
      <c r="L56" s="186"/>
      <c r="M56" s="128"/>
      <c r="N56" s="121"/>
      <c r="O56" s="189"/>
    </row>
    <row r="57" spans="1:15" ht="12.75" customHeight="1" thickBot="1">
      <c r="A57" s="219"/>
      <c r="B57" s="177"/>
      <c r="C57" s="11" t="s">
        <v>41</v>
      </c>
      <c r="D57" s="25" t="s">
        <v>146</v>
      </c>
      <c r="E57" s="24" t="s">
        <v>7</v>
      </c>
      <c r="F57" s="48"/>
      <c r="G57" s="24"/>
      <c r="H57" s="179"/>
      <c r="I57" s="181"/>
      <c r="J57" s="184"/>
      <c r="K57" s="181"/>
      <c r="L57" s="187"/>
      <c r="M57" s="131"/>
      <c r="N57" s="123"/>
      <c r="O57" s="190"/>
    </row>
    <row r="58" spans="2:15" ht="12.75" customHeight="1" thickBot="1">
      <c r="B58" s="89"/>
      <c r="C58" s="72" t="s">
        <v>132</v>
      </c>
      <c r="D58" s="91"/>
      <c r="E58" s="28"/>
      <c r="F58" s="46">
        <v>15</v>
      </c>
      <c r="G58" s="28"/>
      <c r="H58" s="46">
        <v>30</v>
      </c>
      <c r="I58" s="28">
        <v>450</v>
      </c>
      <c r="J58" s="28"/>
      <c r="K58" s="28"/>
      <c r="L58" s="28">
        <v>62500</v>
      </c>
      <c r="M58" s="133">
        <f>SUM(L58/F58)</f>
        <v>4166.666666666667</v>
      </c>
      <c r="N58" s="125">
        <f>SUM(L58/I58)</f>
        <v>138.88888888888889</v>
      </c>
      <c r="O58" s="3"/>
    </row>
    <row r="59" spans="2:15" ht="12.75" customHeight="1" thickBot="1">
      <c r="B59" s="60"/>
      <c r="C59" s="2"/>
      <c r="D59" s="45"/>
      <c r="E59" s="3"/>
      <c r="F59" s="44"/>
      <c r="G59" s="3"/>
      <c r="H59" s="44"/>
      <c r="I59" s="3"/>
      <c r="J59" s="3"/>
      <c r="K59" s="3"/>
      <c r="L59" s="3"/>
      <c r="M59" s="132"/>
      <c r="N59" s="117"/>
      <c r="O59" s="3"/>
    </row>
    <row r="60" spans="1:15" ht="12.75" customHeight="1">
      <c r="A60" s="217">
        <v>4</v>
      </c>
      <c r="B60" s="196" t="s">
        <v>148</v>
      </c>
      <c r="C60" s="20" t="s">
        <v>60</v>
      </c>
      <c r="D60" s="13" t="s">
        <v>61</v>
      </c>
      <c r="E60" s="13" t="s">
        <v>7</v>
      </c>
      <c r="F60" s="21">
        <v>4</v>
      </c>
      <c r="G60" s="38">
        <v>2</v>
      </c>
      <c r="H60" s="38">
        <v>33</v>
      </c>
      <c r="I60" s="13">
        <f>SUM(F60*H60)</f>
        <v>132</v>
      </c>
      <c r="J60" s="13">
        <v>19000</v>
      </c>
      <c r="K60" s="13"/>
      <c r="L60" s="66">
        <v>19000</v>
      </c>
      <c r="M60" s="127"/>
      <c r="N60" s="119"/>
      <c r="O60" s="155" t="s">
        <v>126</v>
      </c>
    </row>
    <row r="61" spans="1:15" ht="12.75" customHeight="1">
      <c r="A61" s="218"/>
      <c r="B61" s="197"/>
      <c r="C61" s="5" t="s">
        <v>62</v>
      </c>
      <c r="D61" s="4" t="s">
        <v>67</v>
      </c>
      <c r="E61" s="4" t="s">
        <v>18</v>
      </c>
      <c r="F61" s="4">
        <v>3</v>
      </c>
      <c r="G61" s="4">
        <v>0</v>
      </c>
      <c r="H61" s="4">
        <v>33</v>
      </c>
      <c r="I61" s="4">
        <f>SUM(F61*H61)</f>
        <v>99</v>
      </c>
      <c r="J61" s="4">
        <v>17150</v>
      </c>
      <c r="K61" s="4"/>
      <c r="L61" s="53">
        <v>17150</v>
      </c>
      <c r="M61" s="128"/>
      <c r="N61" s="121"/>
      <c r="O61" s="195"/>
    </row>
    <row r="62" spans="1:15" ht="12.75" customHeight="1">
      <c r="A62" s="218"/>
      <c r="B62" s="197"/>
      <c r="C62" s="5" t="s">
        <v>63</v>
      </c>
      <c r="D62" s="4" t="s">
        <v>66</v>
      </c>
      <c r="E62" s="4" t="s">
        <v>18</v>
      </c>
      <c r="F62" s="10">
        <v>2</v>
      </c>
      <c r="G62" s="10">
        <v>0</v>
      </c>
      <c r="H62" s="10">
        <v>33</v>
      </c>
      <c r="I62" s="4">
        <f>SUM(F62*H62)</f>
        <v>66</v>
      </c>
      <c r="J62" s="4">
        <v>17500</v>
      </c>
      <c r="K62" s="4"/>
      <c r="L62" s="53">
        <v>17500</v>
      </c>
      <c r="M62" s="128"/>
      <c r="N62" s="121"/>
      <c r="O62" s="195"/>
    </row>
    <row r="63" spans="1:15" ht="12.75" customHeight="1" thickBot="1">
      <c r="A63" s="219"/>
      <c r="B63" s="198"/>
      <c r="C63" s="11" t="s">
        <v>64</v>
      </c>
      <c r="D63" s="24" t="s">
        <v>65</v>
      </c>
      <c r="E63" s="24" t="s">
        <v>7</v>
      </c>
      <c r="F63" s="48">
        <v>3</v>
      </c>
      <c r="G63" s="48">
        <v>1</v>
      </c>
      <c r="H63" s="48">
        <v>33</v>
      </c>
      <c r="I63" s="15">
        <f>SUM(F63*H63)</f>
        <v>99</v>
      </c>
      <c r="J63" s="24">
        <v>19000</v>
      </c>
      <c r="K63" s="24"/>
      <c r="L63" s="71">
        <v>19000</v>
      </c>
      <c r="M63" s="131"/>
      <c r="N63" s="123"/>
      <c r="O63" s="156"/>
    </row>
    <row r="64" spans="2:15" ht="12.75" customHeight="1" thickBot="1">
      <c r="B64" s="60"/>
      <c r="C64" s="72" t="s">
        <v>132</v>
      </c>
      <c r="D64" s="91"/>
      <c r="E64" s="28"/>
      <c r="F64" s="46">
        <f>SUM(F60:F63)</f>
        <v>12</v>
      </c>
      <c r="G64" s="28">
        <f>SUM(G60:G63)</f>
        <v>3</v>
      </c>
      <c r="H64" s="46"/>
      <c r="I64" s="28">
        <f>SUM(I60:I63)</f>
        <v>396</v>
      </c>
      <c r="J64" s="28">
        <f>SUM(J60:J63)</f>
        <v>72650</v>
      </c>
      <c r="K64" s="28"/>
      <c r="L64" s="28">
        <f>SUM(L60:L63)</f>
        <v>72650</v>
      </c>
      <c r="M64" s="133">
        <f>SUM(L64/F64)</f>
        <v>6054.166666666667</v>
      </c>
      <c r="N64" s="125">
        <f>SUM(L64/I64)</f>
        <v>183.45959595959596</v>
      </c>
      <c r="O64" s="3"/>
    </row>
    <row r="65" spans="2:15" ht="12.75" customHeight="1">
      <c r="B65" s="60"/>
      <c r="C65" s="2"/>
      <c r="D65" s="45"/>
      <c r="E65" s="3"/>
      <c r="F65" s="44"/>
      <c r="G65" s="3"/>
      <c r="H65" s="44"/>
      <c r="I65" s="3"/>
      <c r="J65" s="3"/>
      <c r="K65" s="3"/>
      <c r="L65" s="3"/>
      <c r="M65" s="132"/>
      <c r="N65" s="117"/>
      <c r="O65" s="3"/>
    </row>
    <row r="66" spans="2:15" ht="12.75" customHeight="1" thickBot="1">
      <c r="B66" s="90"/>
      <c r="C66" s="2"/>
      <c r="D66" s="3"/>
      <c r="E66" s="3"/>
      <c r="F66" s="3"/>
      <c r="G66" s="3"/>
      <c r="H66" s="80"/>
      <c r="I66" s="3"/>
      <c r="J66" s="3"/>
      <c r="K66" s="3"/>
      <c r="L66" s="3"/>
      <c r="M66" s="132"/>
      <c r="N66" s="117"/>
      <c r="O66" s="3"/>
    </row>
    <row r="67" spans="1:15" ht="12.75" customHeight="1">
      <c r="A67" s="217">
        <v>3</v>
      </c>
      <c r="B67" s="160" t="s">
        <v>141</v>
      </c>
      <c r="C67" s="81" t="s">
        <v>12</v>
      </c>
      <c r="D67" s="17" t="s">
        <v>13</v>
      </c>
      <c r="E67" s="18" t="s">
        <v>7</v>
      </c>
      <c r="F67" s="18">
        <v>2</v>
      </c>
      <c r="G67" s="18">
        <v>2</v>
      </c>
      <c r="H67" s="33">
        <v>30</v>
      </c>
      <c r="I67" s="13">
        <f>SUM(F67*H67)</f>
        <v>60</v>
      </c>
      <c r="J67" s="157">
        <v>45000</v>
      </c>
      <c r="K67" s="157"/>
      <c r="L67" s="200">
        <v>45000</v>
      </c>
      <c r="M67" s="127"/>
      <c r="N67" s="119"/>
      <c r="O67" s="199" t="s">
        <v>142</v>
      </c>
    </row>
    <row r="68" spans="1:15" ht="12.75" customHeight="1">
      <c r="A68" s="218"/>
      <c r="B68" s="161"/>
      <c r="C68" s="82" t="s">
        <v>21</v>
      </c>
      <c r="D68" s="78" t="s">
        <v>22</v>
      </c>
      <c r="E68" s="78" t="s">
        <v>7</v>
      </c>
      <c r="F68" s="78">
        <v>3</v>
      </c>
      <c r="G68" s="78">
        <v>2</v>
      </c>
      <c r="H68" s="78">
        <v>30</v>
      </c>
      <c r="I68" s="15">
        <f>SUM(F68*H68)</f>
        <v>90</v>
      </c>
      <c r="J68" s="158"/>
      <c r="K68" s="158"/>
      <c r="L68" s="201"/>
      <c r="M68" s="128"/>
      <c r="N68" s="121"/>
      <c r="O68" s="173"/>
    </row>
    <row r="69" spans="1:15" ht="12.75" customHeight="1" thickBot="1">
      <c r="A69" s="219"/>
      <c r="B69" s="84" t="s">
        <v>131</v>
      </c>
      <c r="C69" s="83" t="s">
        <v>20</v>
      </c>
      <c r="D69" s="7" t="s">
        <v>19</v>
      </c>
      <c r="E69" s="7" t="s">
        <v>7</v>
      </c>
      <c r="F69" s="7">
        <v>5</v>
      </c>
      <c r="G69" s="7">
        <v>3</v>
      </c>
      <c r="H69" s="7">
        <v>30</v>
      </c>
      <c r="I69" s="4">
        <f>SUM(F69*H69)</f>
        <v>150</v>
      </c>
      <c r="J69" s="159"/>
      <c r="K69" s="159"/>
      <c r="L69" s="202"/>
      <c r="M69" s="131"/>
      <c r="N69" s="123"/>
      <c r="O69" s="174"/>
    </row>
    <row r="70" spans="2:15" ht="12.75" customHeight="1" thickBot="1">
      <c r="B70" s="60"/>
      <c r="C70" s="72" t="s">
        <v>132</v>
      </c>
      <c r="D70" s="28"/>
      <c r="E70" s="28"/>
      <c r="F70" s="28">
        <f>SUM(F67:F69)</f>
        <v>10</v>
      </c>
      <c r="G70" s="28">
        <v>7</v>
      </c>
      <c r="H70" s="28">
        <v>30</v>
      </c>
      <c r="I70" s="28">
        <f>SUM(I67:I69)</f>
        <v>300</v>
      </c>
      <c r="J70" s="28">
        <v>45000</v>
      </c>
      <c r="K70" s="28">
        <v>0</v>
      </c>
      <c r="L70" s="56">
        <v>45000</v>
      </c>
      <c r="M70" s="134">
        <f>SUM(L70/F70)</f>
        <v>4500</v>
      </c>
      <c r="N70" s="125">
        <f>SUM(L70/I70)</f>
        <v>150</v>
      </c>
      <c r="O70" s="3"/>
    </row>
    <row r="71" spans="2:15" ht="12.75" customHeight="1" thickBot="1">
      <c r="B71" s="60"/>
      <c r="C71" s="2"/>
      <c r="D71" s="3"/>
      <c r="E71" s="3"/>
      <c r="F71" s="3"/>
      <c r="G71" s="3"/>
      <c r="H71" s="3"/>
      <c r="I71" s="3"/>
      <c r="J71" s="3"/>
      <c r="K71" s="3"/>
      <c r="L71" s="3"/>
      <c r="M71" s="132"/>
      <c r="N71" s="117"/>
      <c r="O71" s="3"/>
    </row>
    <row r="72" spans="1:15" ht="12.75" customHeight="1">
      <c r="A72" s="217">
        <v>5</v>
      </c>
      <c r="B72" s="193" t="s">
        <v>159</v>
      </c>
      <c r="C72" s="20" t="s">
        <v>105</v>
      </c>
      <c r="D72" s="38" t="s">
        <v>110</v>
      </c>
      <c r="E72" s="38" t="s">
        <v>18</v>
      </c>
      <c r="F72" s="38">
        <v>5</v>
      </c>
      <c r="G72" s="38">
        <v>0</v>
      </c>
      <c r="H72" s="38">
        <f aca="true" t="shared" si="1" ref="H72:H77">SUM(I72/F72)</f>
        <v>24.7</v>
      </c>
      <c r="I72" s="38">
        <v>123.5</v>
      </c>
      <c r="J72" s="38">
        <v>27000</v>
      </c>
      <c r="K72" s="38">
        <v>7000</v>
      </c>
      <c r="L72" s="57">
        <v>20000</v>
      </c>
      <c r="M72" s="135"/>
      <c r="N72" s="136"/>
      <c r="O72" s="155" t="s">
        <v>126</v>
      </c>
    </row>
    <row r="73" spans="1:15" ht="12.75" customHeight="1">
      <c r="A73" s="218"/>
      <c r="B73" s="194"/>
      <c r="C73" s="5" t="s">
        <v>106</v>
      </c>
      <c r="D73" s="10" t="s">
        <v>111</v>
      </c>
      <c r="E73" s="10" t="s">
        <v>7</v>
      </c>
      <c r="F73" s="10">
        <v>4</v>
      </c>
      <c r="G73" s="10">
        <v>1</v>
      </c>
      <c r="H73" s="10">
        <f t="shared" si="1"/>
        <v>29</v>
      </c>
      <c r="I73" s="23">
        <v>116</v>
      </c>
      <c r="J73" s="10">
        <v>21000</v>
      </c>
      <c r="K73" s="10">
        <v>1000</v>
      </c>
      <c r="L73" s="58">
        <v>20000</v>
      </c>
      <c r="M73" s="137"/>
      <c r="N73" s="138"/>
      <c r="O73" s="195"/>
    </row>
    <row r="74" spans="1:15" ht="12.75" customHeight="1">
      <c r="A74" s="218"/>
      <c r="B74" s="194"/>
      <c r="C74" s="5" t="s">
        <v>107</v>
      </c>
      <c r="D74" s="10" t="s">
        <v>112</v>
      </c>
      <c r="E74" s="10" t="s">
        <v>7</v>
      </c>
      <c r="F74" s="10">
        <v>4</v>
      </c>
      <c r="G74" s="10">
        <v>1</v>
      </c>
      <c r="H74" s="10">
        <f t="shared" si="1"/>
        <v>30.75</v>
      </c>
      <c r="I74" s="23">
        <v>123</v>
      </c>
      <c r="J74" s="10">
        <v>21000</v>
      </c>
      <c r="K74" s="10">
        <v>1000</v>
      </c>
      <c r="L74" s="58">
        <v>20000</v>
      </c>
      <c r="M74" s="137"/>
      <c r="N74" s="138"/>
      <c r="O74" s="195"/>
    </row>
    <row r="75" spans="1:15" ht="12.75" customHeight="1">
      <c r="A75" s="218"/>
      <c r="B75" s="194"/>
      <c r="C75" s="5" t="s">
        <v>108</v>
      </c>
      <c r="D75" s="10" t="s">
        <v>113</v>
      </c>
      <c r="E75" s="10" t="s">
        <v>7</v>
      </c>
      <c r="F75" s="10">
        <v>3</v>
      </c>
      <c r="G75" s="10">
        <v>2</v>
      </c>
      <c r="H75" s="10">
        <f t="shared" si="1"/>
        <v>41</v>
      </c>
      <c r="I75" s="23">
        <v>123</v>
      </c>
      <c r="J75" s="10">
        <v>21000</v>
      </c>
      <c r="K75" s="10">
        <v>1000</v>
      </c>
      <c r="L75" s="58">
        <v>20000</v>
      </c>
      <c r="M75" s="137"/>
      <c r="N75" s="138"/>
      <c r="O75" s="195"/>
    </row>
    <row r="76" spans="1:15" ht="12.75" customHeight="1" thickBot="1">
      <c r="A76" s="219"/>
      <c r="B76" s="194"/>
      <c r="C76" s="11" t="s">
        <v>109</v>
      </c>
      <c r="D76" s="48" t="s">
        <v>114</v>
      </c>
      <c r="E76" s="48" t="s">
        <v>7</v>
      </c>
      <c r="F76" s="48">
        <v>4</v>
      </c>
      <c r="G76" s="48">
        <v>1</v>
      </c>
      <c r="H76" s="48">
        <f t="shared" si="1"/>
        <v>34</v>
      </c>
      <c r="I76" s="36">
        <v>136</v>
      </c>
      <c r="J76" s="48">
        <v>21500</v>
      </c>
      <c r="K76" s="48">
        <v>1500</v>
      </c>
      <c r="L76" s="59">
        <v>20000</v>
      </c>
      <c r="M76" s="139"/>
      <c r="N76" s="140"/>
      <c r="O76" s="156"/>
    </row>
    <row r="77" spans="2:15" ht="12.75" customHeight="1" thickBot="1">
      <c r="B77" s="50"/>
      <c r="C77" s="30" t="s">
        <v>132</v>
      </c>
      <c r="D77" s="28"/>
      <c r="E77" s="28"/>
      <c r="F77" s="46">
        <f>SUM(F72:F76)</f>
        <v>20</v>
      </c>
      <c r="G77" s="46"/>
      <c r="H77" s="46">
        <f t="shared" si="1"/>
        <v>31.075</v>
      </c>
      <c r="I77" s="28">
        <f>SUM(I72:I76)</f>
        <v>621.5</v>
      </c>
      <c r="J77" s="28"/>
      <c r="K77" s="28">
        <f>SUM(K72:K76)</f>
        <v>11500</v>
      </c>
      <c r="L77" s="56">
        <f>SUM(L72:L76)</f>
        <v>100000</v>
      </c>
      <c r="M77" s="116">
        <f>SUM(L77/F77)</f>
        <v>5000</v>
      </c>
      <c r="N77" s="141">
        <f>SUM(L77/I77)</f>
        <v>160.90104585679808</v>
      </c>
      <c r="O77" s="3"/>
    </row>
    <row r="78" spans="2:15" ht="12.75" customHeight="1" thickBot="1">
      <c r="B78" s="49"/>
      <c r="C78" s="2"/>
      <c r="D78" s="3"/>
      <c r="E78" s="3"/>
      <c r="F78" s="45"/>
      <c r="G78" s="44"/>
      <c r="H78" s="44"/>
      <c r="I78" s="3"/>
      <c r="J78" s="3"/>
      <c r="K78" s="3"/>
      <c r="L78" s="3"/>
      <c r="M78" s="117"/>
      <c r="N78" s="117"/>
      <c r="O78" s="3"/>
    </row>
    <row r="79" spans="1:15" ht="19.5" customHeight="1" thickBot="1">
      <c r="A79" s="152">
        <v>1</v>
      </c>
      <c r="B79" s="65" t="s">
        <v>124</v>
      </c>
      <c r="C79" s="30" t="s">
        <v>90</v>
      </c>
      <c r="D79" s="28" t="s">
        <v>91</v>
      </c>
      <c r="E79" s="28" t="s">
        <v>7</v>
      </c>
      <c r="F79" s="46">
        <v>6</v>
      </c>
      <c r="G79" s="46">
        <v>2</v>
      </c>
      <c r="H79" s="46">
        <v>35</v>
      </c>
      <c r="I79" s="28">
        <f>SUM(F79*H79)</f>
        <v>210</v>
      </c>
      <c r="J79" s="28">
        <v>27000</v>
      </c>
      <c r="K79" s="28">
        <v>7000</v>
      </c>
      <c r="L79" s="29">
        <v>20000</v>
      </c>
      <c r="M79" s="142">
        <f>SUM(L79/F79)</f>
        <v>3333.3333333333335</v>
      </c>
      <c r="N79" s="143">
        <f>SUM(L79/I79)</f>
        <v>95.23809523809524</v>
      </c>
      <c r="O79" s="63" t="s">
        <v>126</v>
      </c>
    </row>
    <row r="80" spans="2:15" ht="19.5" customHeight="1">
      <c r="B80" s="60"/>
      <c r="C80" s="2"/>
      <c r="D80" s="3"/>
      <c r="E80" s="3"/>
      <c r="F80" s="44"/>
      <c r="G80" s="44"/>
      <c r="H80" s="44"/>
      <c r="I80" s="3"/>
      <c r="J80" s="3"/>
      <c r="K80" s="3"/>
      <c r="L80" s="3"/>
      <c r="M80" s="117"/>
      <c r="N80" s="117"/>
      <c r="O80" s="3"/>
    </row>
    <row r="81" spans="2:15" ht="19.5" customHeight="1">
      <c r="B81" s="60"/>
      <c r="C81" s="2"/>
      <c r="D81" s="3"/>
      <c r="E81" s="3"/>
      <c r="F81" s="44"/>
      <c r="G81" s="44"/>
      <c r="H81" s="44"/>
      <c r="I81" s="3"/>
      <c r="J81" s="3"/>
      <c r="K81" s="3"/>
      <c r="L81" s="3"/>
      <c r="M81" s="117"/>
      <c r="N81" s="117"/>
      <c r="O81" s="3"/>
    </row>
    <row r="82" spans="6:7" ht="13.5" thickBot="1">
      <c r="F82" s="151"/>
      <c r="G82" s="151"/>
    </row>
    <row r="83" spans="1:15" ht="27" customHeight="1">
      <c r="A83" s="217">
        <v>8</v>
      </c>
      <c r="B83" s="169" t="s">
        <v>124</v>
      </c>
      <c r="C83" s="16" t="s">
        <v>24</v>
      </c>
      <c r="D83" s="18" t="s">
        <v>23</v>
      </c>
      <c r="E83" s="18" t="s">
        <v>7</v>
      </c>
      <c r="F83" s="32">
        <v>4</v>
      </c>
      <c r="G83" s="34">
        <v>2</v>
      </c>
      <c r="H83" s="19"/>
      <c r="I83" s="13">
        <f aca="true" t="shared" si="2" ref="I83:I90">SUM(F83*H83)</f>
        <v>0</v>
      </c>
      <c r="J83" s="18">
        <v>20000</v>
      </c>
      <c r="K83" s="18" t="s">
        <v>7</v>
      </c>
      <c r="L83" s="75">
        <v>20000</v>
      </c>
      <c r="M83" s="127"/>
      <c r="N83" s="144"/>
      <c r="O83" s="172" t="s">
        <v>145</v>
      </c>
    </row>
    <row r="84" spans="1:15" ht="26.25" customHeight="1">
      <c r="A84" s="218"/>
      <c r="B84" s="170"/>
      <c r="C84" s="6" t="s">
        <v>25</v>
      </c>
      <c r="D84" s="7" t="s">
        <v>26</v>
      </c>
      <c r="E84" s="7" t="s">
        <v>18</v>
      </c>
      <c r="F84" s="7">
        <v>4</v>
      </c>
      <c r="G84" s="7">
        <v>0</v>
      </c>
      <c r="H84" s="7"/>
      <c r="I84" s="4">
        <f t="shared" si="2"/>
        <v>0</v>
      </c>
      <c r="J84" s="7">
        <v>8000</v>
      </c>
      <c r="K84" s="7" t="s">
        <v>7</v>
      </c>
      <c r="L84" s="76">
        <v>8000</v>
      </c>
      <c r="M84" s="128"/>
      <c r="N84" s="145"/>
      <c r="O84" s="173"/>
    </row>
    <row r="85" spans="1:15" ht="15.75" customHeight="1">
      <c r="A85" s="218"/>
      <c r="B85" s="170"/>
      <c r="C85" s="6" t="s">
        <v>27</v>
      </c>
      <c r="D85" s="7" t="s">
        <v>28</v>
      </c>
      <c r="E85" s="7" t="s">
        <v>7</v>
      </c>
      <c r="F85" s="8">
        <v>3</v>
      </c>
      <c r="G85" s="35">
        <v>1</v>
      </c>
      <c r="H85" s="8"/>
      <c r="I85" s="4">
        <f t="shared" si="2"/>
        <v>0</v>
      </c>
      <c r="J85" s="7">
        <v>20000</v>
      </c>
      <c r="K85" s="7" t="s">
        <v>7</v>
      </c>
      <c r="L85" s="76">
        <v>20000</v>
      </c>
      <c r="M85" s="128"/>
      <c r="N85" s="145"/>
      <c r="O85" s="173"/>
    </row>
    <row r="86" spans="1:15" ht="19.5" customHeight="1">
      <c r="A86" s="218"/>
      <c r="B86" s="170"/>
      <c r="C86" s="6" t="s">
        <v>29</v>
      </c>
      <c r="D86" s="7" t="s">
        <v>30</v>
      </c>
      <c r="E86" s="7" t="s">
        <v>7</v>
      </c>
      <c r="F86" s="8">
        <v>3</v>
      </c>
      <c r="G86" s="35">
        <v>1</v>
      </c>
      <c r="H86" s="8"/>
      <c r="I86" s="4">
        <f t="shared" si="2"/>
        <v>0</v>
      </c>
      <c r="J86" s="7">
        <v>20000</v>
      </c>
      <c r="K86" s="7" t="s">
        <v>7</v>
      </c>
      <c r="L86" s="76">
        <v>20000</v>
      </c>
      <c r="M86" s="128"/>
      <c r="N86" s="145"/>
      <c r="O86" s="173"/>
    </row>
    <row r="87" spans="1:15" ht="20.25" customHeight="1">
      <c r="A87" s="218"/>
      <c r="B87" s="170"/>
      <c r="C87" s="6" t="s">
        <v>33</v>
      </c>
      <c r="D87" s="7" t="s">
        <v>31</v>
      </c>
      <c r="E87" s="7" t="s">
        <v>18</v>
      </c>
      <c r="F87" s="8">
        <v>3</v>
      </c>
      <c r="G87" s="7">
        <v>0</v>
      </c>
      <c r="H87" s="7"/>
      <c r="I87" s="4">
        <f t="shared" si="2"/>
        <v>0</v>
      </c>
      <c r="J87" s="7">
        <v>17000</v>
      </c>
      <c r="K87" s="7" t="s">
        <v>7</v>
      </c>
      <c r="L87" s="76">
        <v>17000</v>
      </c>
      <c r="M87" s="128"/>
      <c r="N87" s="145"/>
      <c r="O87" s="173"/>
    </row>
    <row r="88" spans="1:15" ht="21" customHeight="1">
      <c r="A88" s="218"/>
      <c r="B88" s="170"/>
      <c r="C88" s="6" t="s">
        <v>32</v>
      </c>
      <c r="D88" s="7" t="s">
        <v>34</v>
      </c>
      <c r="E88" s="7" t="s">
        <v>7</v>
      </c>
      <c r="F88" s="7">
        <v>4</v>
      </c>
      <c r="G88" s="7">
        <v>2</v>
      </c>
      <c r="H88" s="7"/>
      <c r="I88" s="4">
        <f t="shared" si="2"/>
        <v>0</v>
      </c>
      <c r="J88" s="7">
        <v>15000</v>
      </c>
      <c r="K88" s="7" t="s">
        <v>7</v>
      </c>
      <c r="L88" s="76">
        <v>15000</v>
      </c>
      <c r="M88" s="128"/>
      <c r="N88" s="145"/>
      <c r="O88" s="173"/>
    </row>
    <row r="89" spans="1:15" ht="12.75">
      <c r="A89" s="218"/>
      <c r="B89" s="170"/>
      <c r="C89" s="77" t="s">
        <v>144</v>
      </c>
      <c r="D89" s="78"/>
      <c r="E89" s="78"/>
      <c r="F89" s="78"/>
      <c r="G89" s="78"/>
      <c r="H89" s="78"/>
      <c r="I89" s="37"/>
      <c r="J89" s="78"/>
      <c r="K89" s="78"/>
      <c r="L89" s="79"/>
      <c r="M89" s="128"/>
      <c r="N89" s="145"/>
      <c r="O89" s="173"/>
    </row>
    <row r="90" spans="1:15" ht="19.5" customHeight="1" thickBot="1">
      <c r="A90" s="219"/>
      <c r="B90" s="171"/>
      <c r="C90" s="77" t="s">
        <v>35</v>
      </c>
      <c r="D90" s="78" t="s">
        <v>36</v>
      </c>
      <c r="E90" s="78" t="s">
        <v>7</v>
      </c>
      <c r="F90" s="85">
        <v>5</v>
      </c>
      <c r="G90" s="86">
        <v>2</v>
      </c>
      <c r="H90" s="85"/>
      <c r="I90" s="24">
        <f t="shared" si="2"/>
        <v>0</v>
      </c>
      <c r="J90" s="78">
        <v>18000</v>
      </c>
      <c r="K90" s="78" t="s">
        <v>7</v>
      </c>
      <c r="L90" s="79">
        <v>18000</v>
      </c>
      <c r="M90" s="131"/>
      <c r="N90" s="146"/>
      <c r="O90" s="174"/>
    </row>
    <row r="91" spans="3:14" ht="13.5" thickBot="1">
      <c r="C91" s="72" t="s">
        <v>132</v>
      </c>
      <c r="D91" s="73"/>
      <c r="E91" s="73"/>
      <c r="F91" s="73">
        <f>SUM(F83:F90)</f>
        <v>26</v>
      </c>
      <c r="G91" s="73">
        <f>SUM(G83:G90)</f>
        <v>8</v>
      </c>
      <c r="H91" s="73"/>
      <c r="I91" s="73"/>
      <c r="J91" s="73"/>
      <c r="K91" s="73"/>
      <c r="L91" s="73">
        <f>SUM(L83:L90)</f>
        <v>118000</v>
      </c>
      <c r="M91" s="133">
        <f>SUM(L91/F91)</f>
        <v>4538.461538461538</v>
      </c>
      <c r="N91" s="147"/>
    </row>
    <row r="92" ht="13.5" thickBot="1"/>
    <row r="93" spans="1:15" ht="16.5" customHeight="1">
      <c r="A93" s="217">
        <v>4</v>
      </c>
      <c r="B93" s="169" t="s">
        <v>124</v>
      </c>
      <c r="C93" s="20" t="s">
        <v>68</v>
      </c>
      <c r="D93" s="13" t="s">
        <v>69</v>
      </c>
      <c r="E93" s="13" t="s">
        <v>18</v>
      </c>
      <c r="F93" s="13">
        <v>7</v>
      </c>
      <c r="G93" s="13">
        <v>0</v>
      </c>
      <c r="H93" s="13">
        <v>18</v>
      </c>
      <c r="I93" s="13">
        <f>SUM(F93*H93)</f>
        <v>126</v>
      </c>
      <c r="J93" s="21">
        <v>16800</v>
      </c>
      <c r="K93" s="13" t="s">
        <v>18</v>
      </c>
      <c r="L93" s="98">
        <v>16800</v>
      </c>
      <c r="M93" s="127"/>
      <c r="N93" s="144"/>
      <c r="O93" s="100" t="s">
        <v>126</v>
      </c>
    </row>
    <row r="94" spans="1:15" ht="18" customHeight="1">
      <c r="A94" s="218"/>
      <c r="B94" s="170"/>
      <c r="C94" s="5" t="s">
        <v>70</v>
      </c>
      <c r="D94" s="97" t="s">
        <v>146</v>
      </c>
      <c r="E94" s="4"/>
      <c r="F94" s="42"/>
      <c r="G94" s="4"/>
      <c r="H94" s="4">
        <v>0</v>
      </c>
      <c r="I94" s="4">
        <f>SUM(F94*H94)</f>
        <v>0</v>
      </c>
      <c r="J94" s="4"/>
      <c r="K94" s="4"/>
      <c r="L94" s="53"/>
      <c r="M94" s="128"/>
      <c r="N94" s="145"/>
      <c r="O94" s="101"/>
    </row>
    <row r="95" spans="1:15" ht="17.25" customHeight="1">
      <c r="A95" s="218"/>
      <c r="B95" s="170"/>
      <c r="C95" s="5" t="s">
        <v>71</v>
      </c>
      <c r="D95" s="4" t="s">
        <v>73</v>
      </c>
      <c r="E95" s="4" t="s">
        <v>7</v>
      </c>
      <c r="F95" s="10">
        <v>7</v>
      </c>
      <c r="G95" s="10">
        <v>2</v>
      </c>
      <c r="H95" s="10">
        <v>18</v>
      </c>
      <c r="I95" s="4">
        <f>SUM(F95*H95)</f>
        <v>126</v>
      </c>
      <c r="J95" s="9">
        <v>8400</v>
      </c>
      <c r="K95" s="4" t="s">
        <v>18</v>
      </c>
      <c r="L95" s="99">
        <v>8400</v>
      </c>
      <c r="M95" s="128"/>
      <c r="N95" s="145"/>
      <c r="O95" s="101" t="s">
        <v>126</v>
      </c>
    </row>
    <row r="96" spans="1:15" ht="15.75" customHeight="1" thickBot="1">
      <c r="A96" s="219"/>
      <c r="B96" s="171"/>
      <c r="C96" s="11" t="s">
        <v>72</v>
      </c>
      <c r="D96" s="103" t="s">
        <v>146</v>
      </c>
      <c r="E96" s="24"/>
      <c r="F96" s="104"/>
      <c r="G96" s="24"/>
      <c r="H96" s="24"/>
      <c r="I96" s="15">
        <f>SUM(F96*H96)</f>
        <v>0</v>
      </c>
      <c r="J96" s="24"/>
      <c r="K96" s="24"/>
      <c r="L96" s="71"/>
      <c r="M96" s="131"/>
      <c r="N96" s="146"/>
      <c r="O96" s="102"/>
    </row>
    <row r="97" spans="3:14" ht="13.5" thickBot="1">
      <c r="C97" s="72" t="s">
        <v>132</v>
      </c>
      <c r="D97" s="73"/>
      <c r="E97" s="73"/>
      <c r="F97" s="73">
        <f>SUM(F93:F96)</f>
        <v>14</v>
      </c>
      <c r="G97" s="73">
        <f>SUM(G93:G96)</f>
        <v>2</v>
      </c>
      <c r="H97" s="73">
        <f>SUM(H93:H96)</f>
        <v>36</v>
      </c>
      <c r="I97" s="105">
        <f>SUM(I93:I96)</f>
        <v>252</v>
      </c>
      <c r="J97" s="73"/>
      <c r="K97" s="73"/>
      <c r="L97" s="73">
        <f>SUM(L93:L96)</f>
        <v>25200</v>
      </c>
      <c r="M97" s="133">
        <f>SUM(L97/F97)</f>
        <v>1800</v>
      </c>
      <c r="N97" s="147">
        <f>SUM(L97/I97)</f>
        <v>100</v>
      </c>
    </row>
    <row r="98" ht="13.5" thickBot="1"/>
    <row r="99" spans="1:15" ht="15" customHeight="1" thickBot="1">
      <c r="A99" s="152">
        <v>1</v>
      </c>
      <c r="B99" s="67" t="s">
        <v>130</v>
      </c>
      <c r="C99" s="30" t="s">
        <v>103</v>
      </c>
      <c r="D99" s="28" t="s">
        <v>104</v>
      </c>
      <c r="E99" s="28" t="s">
        <v>7</v>
      </c>
      <c r="F99" s="28">
        <v>3</v>
      </c>
      <c r="G99" s="28">
        <v>2</v>
      </c>
      <c r="H99" s="28">
        <f>SUM(I99/F99)</f>
        <v>15.666666666666666</v>
      </c>
      <c r="I99" s="28">
        <v>47</v>
      </c>
      <c r="J99" s="28">
        <v>12898</v>
      </c>
      <c r="K99" s="28">
        <v>0</v>
      </c>
      <c r="L99" s="56">
        <v>12898</v>
      </c>
      <c r="M99" s="134">
        <f>SUM(L99/F99)</f>
        <v>4299.333333333333</v>
      </c>
      <c r="N99" s="147">
        <f>SUM(L99/I99)</f>
        <v>274.4255319148936</v>
      </c>
      <c r="O99" s="63" t="s">
        <v>138</v>
      </c>
    </row>
    <row r="100" ht="13.5" thickBot="1"/>
    <row r="101" spans="1:15" ht="17.25" customHeight="1" thickBot="1">
      <c r="A101" s="152">
        <v>1</v>
      </c>
      <c r="B101" s="67" t="s">
        <v>130</v>
      </c>
      <c r="C101" s="31" t="s">
        <v>5</v>
      </c>
      <c r="D101" s="28" t="s">
        <v>6</v>
      </c>
      <c r="E101" s="28" t="s">
        <v>7</v>
      </c>
      <c r="F101" s="28">
        <v>4</v>
      </c>
      <c r="G101" s="28">
        <v>2</v>
      </c>
      <c r="H101" s="56">
        <v>30</v>
      </c>
      <c r="I101" s="63">
        <f>SUM(F101*H101)</f>
        <v>120</v>
      </c>
      <c r="J101" s="74">
        <v>20000</v>
      </c>
      <c r="K101" s="28">
        <v>0</v>
      </c>
      <c r="L101" s="56">
        <v>20000</v>
      </c>
      <c r="M101" s="134">
        <f>SUM(L101/F101)</f>
        <v>5000</v>
      </c>
      <c r="N101" s="147">
        <f>SUM(L101/I101)</f>
        <v>166.66666666666666</v>
      </c>
      <c r="O101" s="63" t="s">
        <v>126</v>
      </c>
    </row>
    <row r="102" ht="13.5" thickBot="1"/>
    <row r="103" spans="1:15" ht="27" customHeight="1" thickBot="1">
      <c r="A103" s="152">
        <v>1</v>
      </c>
      <c r="B103" s="67" t="s">
        <v>152</v>
      </c>
      <c r="C103" s="30" t="s">
        <v>58</v>
      </c>
      <c r="D103" s="28" t="s">
        <v>59</v>
      </c>
      <c r="E103" s="28">
        <v>2</v>
      </c>
      <c r="F103" s="28">
        <v>3</v>
      </c>
      <c r="G103" s="28">
        <v>3</v>
      </c>
      <c r="H103" s="28">
        <v>30</v>
      </c>
      <c r="I103" s="28">
        <f>SUM(F103*H103)</f>
        <v>90</v>
      </c>
      <c r="J103" s="91">
        <v>13500</v>
      </c>
      <c r="K103" s="28"/>
      <c r="L103" s="148">
        <v>13500</v>
      </c>
      <c r="M103" s="134">
        <f>SUM(L103/F103)</f>
        <v>4500</v>
      </c>
      <c r="N103" s="147">
        <f>SUM(L103/I103)</f>
        <v>150</v>
      </c>
      <c r="O103" s="95" t="s">
        <v>153</v>
      </c>
    </row>
    <row r="104" ht="13.5" thickBot="1"/>
    <row r="105" spans="1:12" ht="13.5" thickBot="1">
      <c r="A105" s="152">
        <f>SUM(A103+A101+A99+A93+A83+A79+A72+A67+A60+A54+A50+A46+A40+A30+A28+A24+A17+A7)</f>
        <v>60</v>
      </c>
      <c r="F105" s="152">
        <f>SUM(F103+F101+F99+F97+F91+F79+F77+F70+F64+F58+F52+F48+F42+F36+F28+F26+F22+F15)</f>
        <v>208</v>
      </c>
      <c r="I105" s="154"/>
      <c r="L105" s="152">
        <f>SUM(L103+L101+L99+L97+L91+L79+L77+L70+L64+L58+L52+L48+L42+L36+L28+L26+L22+L15)</f>
        <v>873654</v>
      </c>
    </row>
  </sheetData>
  <mergeCells count="56">
    <mergeCell ref="A54:A57"/>
    <mergeCell ref="A93:A96"/>
    <mergeCell ref="A60:A63"/>
    <mergeCell ref="A67:A69"/>
    <mergeCell ref="A72:A76"/>
    <mergeCell ref="A83:A90"/>
    <mergeCell ref="I30:I35"/>
    <mergeCell ref="J30:J35"/>
    <mergeCell ref="B93:B96"/>
    <mergeCell ref="A7:A14"/>
    <mergeCell ref="A17:A21"/>
    <mergeCell ref="A24:A25"/>
    <mergeCell ref="A30:A35"/>
    <mergeCell ref="A40:A41"/>
    <mergeCell ref="A46:A47"/>
    <mergeCell ref="A50:A51"/>
    <mergeCell ref="L67:L69"/>
    <mergeCell ref="B7:B14"/>
    <mergeCell ref="O7:O14"/>
    <mergeCell ref="B17:B21"/>
    <mergeCell ref="J17:J21"/>
    <mergeCell ref="L17:L21"/>
    <mergeCell ref="O17:O21"/>
    <mergeCell ref="B24:B25"/>
    <mergeCell ref="B30:B35"/>
    <mergeCell ref="H30:H35"/>
    <mergeCell ref="O30:O35"/>
    <mergeCell ref="B72:B76"/>
    <mergeCell ref="O72:O76"/>
    <mergeCell ref="B46:B47"/>
    <mergeCell ref="O46:O47"/>
    <mergeCell ref="B60:B63"/>
    <mergeCell ref="O60:O63"/>
    <mergeCell ref="B50:B51"/>
    <mergeCell ref="O50:O51"/>
    <mergeCell ref="O67:O69"/>
    <mergeCell ref="K67:K69"/>
    <mergeCell ref="J67:J69"/>
    <mergeCell ref="B67:B68"/>
    <mergeCell ref="O24:O25"/>
    <mergeCell ref="B40:B41"/>
    <mergeCell ref="J40:J41"/>
    <mergeCell ref="L40:L41"/>
    <mergeCell ref="O40:O41"/>
    <mergeCell ref="K30:K35"/>
    <mergeCell ref="L30:L35"/>
    <mergeCell ref="A5:O5"/>
    <mergeCell ref="B83:B90"/>
    <mergeCell ref="O83:O90"/>
    <mergeCell ref="B54:B57"/>
    <mergeCell ref="H54:H57"/>
    <mergeCell ref="I54:I57"/>
    <mergeCell ref="J54:J57"/>
    <mergeCell ref="L54:L57"/>
    <mergeCell ref="O54:O57"/>
    <mergeCell ref="K54:K57"/>
  </mergeCells>
  <printOptions/>
  <pageMargins left="0.7874015748031497" right="0.7874015748031497" top="0.1968503937007874" bottom="0.1968503937007874" header="0.15748031496062992" footer="0.15748031496062992"/>
  <pageSetup horizontalDpi="600" verticalDpi="600" orientation="landscape" paperSize="9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2005-06-06T09:59:45Z</cp:lastPrinted>
  <dcterms:created xsi:type="dcterms:W3CDTF">2005-06-02T06:00:36Z</dcterms:created>
  <dcterms:modified xsi:type="dcterms:W3CDTF">2005-06-06T09:59:48Z</dcterms:modified>
  <cp:category/>
  <cp:version/>
  <cp:contentType/>
  <cp:contentStatus/>
</cp:coreProperties>
</file>