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RK-19-2005-26, př. 2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<sst xmlns="http://schemas.openxmlformats.org/spreadsheetml/2006/main" count="30" uniqueCount="30">
  <si>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I. Prostředky IF pro rok 2005</t>
  </si>
  <si>
    <t>stav investičního fondu k 1.1.2005</t>
  </si>
  <si>
    <t>Celkem tvorba fondu k 31.12.2005</t>
  </si>
  <si>
    <t>II. Příspěvek na provoz 2004</t>
  </si>
  <si>
    <t>Odvod z IF na vyrovnaný finanční plán</t>
  </si>
  <si>
    <t>Celkem na provoz 2004</t>
  </si>
  <si>
    <t>vyrovnání ztráty při rušení PO</t>
  </si>
  <si>
    <t>zisk ZZS kraje Vysočina</t>
  </si>
  <si>
    <t>Celkem za rok 2004</t>
  </si>
  <si>
    <t>III. Rozpis pro rok 2005</t>
  </si>
  <si>
    <t>Rozpočet pro rok 2005</t>
  </si>
  <si>
    <t>Rozdíl (rozpočet 2005 oproti skutečnosti 2004</t>
  </si>
  <si>
    <t xml:space="preserve">III. Rozpis mimořádných nákladů pro rok 2005 </t>
  </si>
  <si>
    <t>odstupné v 2005</t>
  </si>
  <si>
    <t>unifikace zdravotnického materiálu ve vozidlech a OOP</t>
  </si>
  <si>
    <t>posádka v PE o odvody</t>
  </si>
  <si>
    <t>navýšení počtu zaměstnanců (personalista a informatik) včetně odvodů</t>
  </si>
  <si>
    <t>navýšení mezd dle nařízení 330/03 Sb.</t>
  </si>
  <si>
    <t>odvody z navýšení</t>
  </si>
  <si>
    <t>celkem</t>
  </si>
  <si>
    <t>Řešení:</t>
  </si>
  <si>
    <t xml:space="preserve">Zbývající částku 8.150 tis. Kč odvede ZZ z investičního fondu, přičemž jí bude vrácena ve formě </t>
  </si>
  <si>
    <t>dotace na provoz.</t>
  </si>
  <si>
    <t>Rozpočet pro ZZS Pelhřimov</t>
  </si>
  <si>
    <t>Rozpočet samostatných záchranných služeb 2004</t>
  </si>
  <si>
    <t>Příspěvek na provoz zdravotnické záchranné služby  pro rok 2005 navýšit o 11 mil. Kč.</t>
  </si>
  <si>
    <t xml:space="preserve">Finanční plán pro rok 2005  </t>
  </si>
  <si>
    <t>Odpisy + dotace</t>
  </si>
  <si>
    <t>RK-19-2005-26, př. 2</t>
  </si>
  <si>
    <t>počet stran: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</si>
</sst>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4" fontId="5" fillId="0" borderId="4" xfId="0" applyNumberFormat="1" applyFont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4" fontId="5" fillId="2" borderId="6" xfId="0" applyNumberFormat="1" applyFont="1" applyFill="1" applyBorder="1" applyAlignment="1">
      <alignment vertical="center"/>
    </xf>
    <xf numFmtId="0" fontId="5" fillId="0" borderId="7" xfId="0" applyFont="1" applyBorder="1" applyAlignment="1">
      <alignment vertical="center"/>
    </xf>
    <xf numFmtId="4" fontId="5" fillId="0" borderId="8" xfId="0" applyNumberFormat="1" applyFont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4" fontId="5" fillId="2" borderId="10" xfId="0" applyNumberFormat="1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4" fontId="5" fillId="0" borderId="12" xfId="0" applyNumberFormat="1" applyFont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4" fontId="5" fillId="2" borderId="14" xfId="0" applyNumberFormat="1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4" fontId="5" fillId="0" borderId="16" xfId="0" applyNumberFormat="1" applyFont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7" xfId="0" applyFont="1" applyBorder="1" applyAlignment="1">
      <alignment vertical="center"/>
    </xf>
    <xf numFmtId="4" fontId="5" fillId="0" borderId="18" xfId="0" applyNumberFormat="1" applyFont="1" applyBorder="1" applyAlignment="1">
      <alignment vertical="center"/>
    </xf>
    <xf numFmtId="0" fontId="5" fillId="0" borderId="1" xfId="0" applyFont="1" applyBorder="1" applyAlignment="1">
      <alignment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workbookViewId="0" topLeftCell="A1">
      <selection activeCell="B13" sqref="B13"/>
    </sheetView>
  </sheetViews>
  <sheetFormatPr defaultColWidth="9.00390625" defaultRowHeight="12.75"/>
  <cols>
    <col min="1" max="1" width="36.75390625" style="0" bestFit="1" customWidth="1"/>
    <col min="2" max="2" width="14.75390625" style="1" customWidth="1"/>
  </cols>
  <sheetData>
    <row r="1" ht="15.75" customHeight="1">
      <c r="D1" s="2" t="s">
        <v>28</v>
      </c>
    </row>
    <row r="2" ht="15.75" customHeight="1">
      <c r="D2" s="2" t="s">
        <v>29</v>
      </c>
    </row>
    <row r="3" ht="10.5" customHeight="1"/>
    <row r="4" ht="16.5" thickBot="1">
      <c r="A4" s="3" t="s">
        <v>0</v>
      </c>
    </row>
    <row r="5" spans="1:2" s="6" customFormat="1" ht="20.25" customHeight="1">
      <c r="A5" s="4" t="s">
        <v>1</v>
      </c>
      <c r="B5" s="5">
        <v>10683</v>
      </c>
    </row>
    <row r="6" spans="1:2" s="6" customFormat="1" ht="20.25" customHeight="1">
      <c r="A6" s="7" t="s">
        <v>27</v>
      </c>
      <c r="B6" s="8">
        <f>10674+350</f>
        <v>11024</v>
      </c>
    </row>
    <row r="7" spans="1:2" s="6" customFormat="1" ht="20.25" customHeight="1" thickBot="1">
      <c r="A7" s="9" t="s">
        <v>2</v>
      </c>
      <c r="B7" s="10">
        <f>SUM(B5:B6)</f>
        <v>21707</v>
      </c>
    </row>
    <row r="9" ht="24" customHeight="1" thickBot="1">
      <c r="A9" s="3" t="s">
        <v>3</v>
      </c>
    </row>
    <row r="10" spans="1:2" s="6" customFormat="1" ht="27.75" customHeight="1">
      <c r="A10" s="31" t="s">
        <v>24</v>
      </c>
      <c r="B10" s="5">
        <f>97309-B11</f>
        <v>89809</v>
      </c>
    </row>
    <row r="11" spans="1:2" s="6" customFormat="1" ht="20.25" customHeight="1">
      <c r="A11" s="29" t="s">
        <v>23</v>
      </c>
      <c r="B11" s="30">
        <v>7500</v>
      </c>
    </row>
    <row r="12" spans="1:2" s="6" customFormat="1" ht="20.25" customHeight="1" thickBot="1">
      <c r="A12" s="11" t="s">
        <v>4</v>
      </c>
      <c r="B12" s="12">
        <v>7386</v>
      </c>
    </row>
    <row r="13" spans="1:2" s="6" customFormat="1" ht="20.25" customHeight="1" thickBot="1">
      <c r="A13" s="13" t="s">
        <v>5</v>
      </c>
      <c r="B13" s="14">
        <f>SUM(B10:B12)</f>
        <v>104695</v>
      </c>
    </row>
    <row r="14" spans="1:2" s="6" customFormat="1" ht="20.25" customHeight="1">
      <c r="A14" s="15" t="s">
        <v>6</v>
      </c>
      <c r="B14" s="16">
        <v>2870</v>
      </c>
    </row>
    <row r="15" spans="1:2" s="6" customFormat="1" ht="20.25" customHeight="1">
      <c r="A15" s="7" t="s">
        <v>7</v>
      </c>
      <c r="B15" s="8">
        <v>1645</v>
      </c>
    </row>
    <row r="16" spans="1:2" s="6" customFormat="1" ht="20.25" customHeight="1" thickBot="1">
      <c r="A16" s="17" t="s">
        <v>8</v>
      </c>
      <c r="B16" s="18">
        <f>+B13+B14-B15</f>
        <v>105920</v>
      </c>
    </row>
    <row r="17" ht="21" customHeight="1">
      <c r="B17"/>
    </row>
    <row r="18" spans="1:2" ht="21" customHeight="1" thickBot="1">
      <c r="A18" s="3" t="s">
        <v>9</v>
      </c>
      <c r="B18"/>
    </row>
    <row r="19" spans="1:2" s="6" customFormat="1" ht="24.75" customHeight="1" thickBot="1">
      <c r="A19" s="19" t="s">
        <v>10</v>
      </c>
      <c r="B19" s="20">
        <v>99000</v>
      </c>
    </row>
    <row r="20" spans="1:2" s="6" customFormat="1" ht="38.25" customHeight="1" thickBot="1">
      <c r="A20" s="21" t="s">
        <v>11</v>
      </c>
      <c r="B20" s="14">
        <f>+B16-B19</f>
        <v>6920</v>
      </c>
    </row>
    <row r="21" ht="8.25" customHeight="1">
      <c r="B21"/>
    </row>
    <row r="22" spans="1:2" s="6" customFormat="1" ht="20.25" customHeight="1" thickBot="1">
      <c r="A22" s="3" t="s">
        <v>12</v>
      </c>
      <c r="B22" s="22"/>
    </row>
    <row r="23" spans="1:2" s="6" customFormat="1" ht="23.25" customHeight="1">
      <c r="A23" s="4" t="s">
        <v>13</v>
      </c>
      <c r="B23" s="5">
        <f>398*1.37</f>
        <v>545.26</v>
      </c>
    </row>
    <row r="24" spans="1:2" s="6" customFormat="1" ht="30" customHeight="1">
      <c r="A24" s="23" t="s">
        <v>14</v>
      </c>
      <c r="B24" s="8">
        <v>2430</v>
      </c>
    </row>
    <row r="25" spans="1:2" s="6" customFormat="1" ht="24" customHeight="1">
      <c r="A25" s="23" t="s">
        <v>15</v>
      </c>
      <c r="B25" s="8">
        <f>1150*1.37</f>
        <v>1575.5000000000002</v>
      </c>
    </row>
    <row r="26" spans="1:2" s="6" customFormat="1" ht="35.25" customHeight="1">
      <c r="A26" s="23" t="s">
        <v>16</v>
      </c>
      <c r="B26" s="8">
        <f>300*1.37</f>
        <v>411.00000000000006</v>
      </c>
    </row>
    <row r="27" spans="1:2" s="6" customFormat="1" ht="20.25" customHeight="1">
      <c r="A27" s="7" t="s">
        <v>17</v>
      </c>
      <c r="B27" s="8">
        <v>3966</v>
      </c>
    </row>
    <row r="28" spans="1:2" s="6" customFormat="1" ht="20.25" customHeight="1" thickBot="1">
      <c r="A28" s="11" t="s">
        <v>18</v>
      </c>
      <c r="B28" s="12">
        <f>+B27*0.37</f>
        <v>1467.42</v>
      </c>
    </row>
    <row r="29" spans="1:2" s="6" customFormat="1" ht="20.25" customHeight="1" thickBot="1">
      <c r="A29" s="13" t="s">
        <v>19</v>
      </c>
      <c r="B29" s="14">
        <f>SUM(B23:B28)</f>
        <v>10395.18</v>
      </c>
    </row>
    <row r="30" spans="1:2" s="6" customFormat="1" ht="7.5" customHeight="1">
      <c r="A30" s="24"/>
      <c r="B30" s="22"/>
    </row>
    <row r="31" ht="11.25" customHeight="1" thickBot="1"/>
    <row r="32" spans="1:2" s="6" customFormat="1" ht="21" customHeight="1" thickBot="1">
      <c r="A32" s="25" t="s">
        <v>26</v>
      </c>
      <c r="B32" s="26">
        <v>-19150</v>
      </c>
    </row>
    <row r="33" ht="7.5" customHeight="1"/>
    <row r="35" ht="12.75">
      <c r="A35" s="27" t="s">
        <v>20</v>
      </c>
    </row>
    <row r="36" ht="12.75">
      <c r="A36" s="28" t="s">
        <v>25</v>
      </c>
    </row>
    <row r="37" ht="12.75">
      <c r="A37" s="28" t="s">
        <v>21</v>
      </c>
    </row>
    <row r="38" ht="12.75">
      <c r="A38" s="28" t="s">
        <v>22</v>
      </c>
    </row>
  </sheetData>
  <printOptions horizontalCentered="1"/>
  <pageMargins left="0.59" right="0.28" top="0.43" bottom="0.52" header="0.26" footer="0.31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buricova</dc:creator>
  <cp:keywords/>
  <dc:description/>
  <cp:lastModifiedBy>jakoubkova</cp:lastModifiedBy>
  <cp:lastPrinted>2005-05-26T10:14:39Z</cp:lastPrinted>
  <dcterms:created xsi:type="dcterms:W3CDTF">2005-05-18T08:19:20Z</dcterms:created>
  <dcterms:modified xsi:type="dcterms:W3CDTF">2005-05-26T10:14:41Z</dcterms:modified>
  <cp:category/>
  <cp:version/>
  <cp:contentType/>
  <cp:contentStatus/>
</cp:coreProperties>
</file>