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K-17-2005-47, př. 1" sheetId="1" r:id="rId1"/>
  </sheets>
  <definedNames/>
  <calcPr fullCalcOnLoad="1"/>
</workbook>
</file>

<file path=xl/sharedStrings.xml><?xml version="1.0" encoding="utf-8"?>
<sst xmlns="http://schemas.openxmlformats.org/spreadsheetml/2006/main" count="86" uniqueCount="60">
  <si>
    <t>počet stran: 1</t>
  </si>
  <si>
    <t>Přehled hospodaření příspěvkových organizací na úseku kultury za rok 2004</t>
  </si>
  <si>
    <t>/tis. Kč/</t>
  </si>
  <si>
    <t>Organizace/ukazatele</t>
  </si>
  <si>
    <t xml:space="preserve">Výnosy </t>
  </si>
  <si>
    <t>z toho:</t>
  </si>
  <si>
    <t xml:space="preserve">Náklady </t>
  </si>
  <si>
    <t>Hospodářský výsledek</t>
  </si>
  <si>
    <t>celkem</t>
  </si>
  <si>
    <t>doplňková</t>
  </si>
  <si>
    <t>provozní</t>
  </si>
  <si>
    <r>
      <t>mzdové</t>
    </r>
    <r>
      <rPr>
        <vertAlign val="superscript"/>
        <sz val="10"/>
        <rFont val="Arial CE"/>
        <family val="2"/>
      </rPr>
      <t>x</t>
    </r>
  </si>
  <si>
    <t xml:space="preserve">hlavní </t>
  </si>
  <si>
    <t>činnost</t>
  </si>
  <si>
    <t>dotace</t>
  </si>
  <si>
    <t xml:space="preserve">náklady </t>
  </si>
  <si>
    <t>Horácké divadlo Jihlava, přis. org.</t>
  </si>
  <si>
    <t>Krajská knihovna Vysočiny</t>
  </si>
  <si>
    <t>Oblastní galerie Vysočiny v Jihlavě</t>
  </si>
  <si>
    <t>Horácká galerie v Novém Městě na Moravě</t>
  </si>
  <si>
    <t>Galerie výtvarného umění v Havlíčkově Brodě</t>
  </si>
  <si>
    <t>Muzeum Vysočiny Havlíčkův Brod, přís. org.</t>
  </si>
  <si>
    <t>Muzeum Vysočiny Jihlava, přís. org.</t>
  </si>
  <si>
    <t>Muzeum Vysočiny Třebíč, přís. org.</t>
  </si>
  <si>
    <t>Muzeum Vysočiny Pelhřimov, přís. org.</t>
  </si>
  <si>
    <t>Hrad Kámen, přís. org.</t>
  </si>
  <si>
    <t xml:space="preserve">Návrh na rozdělení kladného výsledku hospodaření za rok 2004 </t>
  </si>
  <si>
    <t>/Kč/</t>
  </si>
  <si>
    <t>Hospodářský</t>
  </si>
  <si>
    <t>z toho: činnost</t>
  </si>
  <si>
    <t>Návrh přídělu ze zisku:</t>
  </si>
  <si>
    <t>Zůstatky neuhrazené ztráty a fondů před finančním vypořádáním:</t>
  </si>
  <si>
    <t>Neuhrazená ztráta po vypořádání</t>
  </si>
  <si>
    <t>Organizace kapitoly kultura</t>
  </si>
  <si>
    <t>výsledek</t>
  </si>
  <si>
    <t>hlavní</t>
  </si>
  <si>
    <t xml:space="preserve">k úhradě </t>
  </si>
  <si>
    <t>fond</t>
  </si>
  <si>
    <t>rezervní</t>
  </si>
  <si>
    <t>ztráta</t>
  </si>
  <si>
    <t xml:space="preserve">fond </t>
  </si>
  <si>
    <t>investiční</t>
  </si>
  <si>
    <t>FKSP</t>
  </si>
  <si>
    <t xml:space="preserve">celkem </t>
  </si>
  <si>
    <t>ztráty min.let</t>
  </si>
  <si>
    <t>odměn</t>
  </si>
  <si>
    <t>z min.let</t>
  </si>
  <si>
    <t>§ 3311</t>
  </si>
  <si>
    <t>0</t>
  </si>
  <si>
    <t>§ 3311 celkem:</t>
  </si>
  <si>
    <t>§ 3314</t>
  </si>
  <si>
    <t>§ 3314  celkem:</t>
  </si>
  <si>
    <t>§ 3315</t>
  </si>
  <si>
    <t>§ 3315 celkem:</t>
  </si>
  <si>
    <t xml:space="preserve">§ 3321 </t>
  </si>
  <si>
    <t>§ 3321 celkem</t>
  </si>
  <si>
    <t xml:space="preserve">Celkem </t>
  </si>
  <si>
    <r>
      <t>x</t>
    </r>
    <r>
      <rPr>
        <sz val="9"/>
        <rFont val="Arial CE"/>
        <family val="2"/>
      </rPr>
      <t xml:space="preserve"> mzdové náklady včetně ostatních osobních nákladů a nákladů na sociální a zdravotní pojištění</t>
    </r>
  </si>
  <si>
    <t xml:space="preserve">činnost </t>
  </si>
  <si>
    <t>RK-17-2005-47,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</si>
</sst>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 CE"/>
      <family val="0"/>
    </font>
    <font>
      <sz val="9"/>
      <name val="Arial CE"/>
      <family val="2"/>
    </font>
    <font>
      <sz val="10"/>
      <color indexed="14"/>
      <name val="Arial CE"/>
      <family val="2"/>
    </font>
    <font>
      <b/>
      <sz val="12"/>
      <name val="Times New Roman CE"/>
      <family val="1"/>
    </font>
    <font>
      <b/>
      <sz val="12"/>
      <name val="Arial CE"/>
      <family val="2"/>
    </font>
    <font>
      <b/>
      <sz val="10"/>
      <name val="Arial CE"/>
      <family val="2"/>
    </font>
    <font>
      <vertAlign val="superscript"/>
      <sz val="10"/>
      <name val="Arial CE"/>
      <family val="2"/>
    </font>
    <font>
      <vertAlign val="superscript"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color indexed="14"/>
      <name val="Arial CE"/>
      <family val="2"/>
    </font>
    <font>
      <b/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9"/>
      <color indexed="14"/>
      <name val="Arial CE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0" fontId="1" fillId="0" borderId="1" xfId="0" applyFont="1" applyBorder="1" applyAlignment="1" applyProtection="1">
      <alignment/>
      <protection locked="0"/>
    </xf>
    <xf numFmtId="3" fontId="5" fillId="0" borderId="2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/>
      <protection locked="0"/>
    </xf>
    <xf numFmtId="3" fontId="5" fillId="0" borderId="4" xfId="0" applyNumberFormat="1" applyFont="1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3" fontId="0" fillId="0" borderId="3" xfId="0" applyNumberFormat="1" applyFont="1" applyBorder="1" applyAlignment="1" applyProtection="1">
      <alignment horizontal="center"/>
      <protection locked="0"/>
    </xf>
    <xf numFmtId="3" fontId="0" fillId="0" borderId="5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3" fontId="5" fillId="0" borderId="6" xfId="0" applyNumberFormat="1" applyFont="1" applyBorder="1" applyAlignment="1" applyProtection="1">
      <alignment horizontal="center"/>
      <protection locked="0"/>
    </xf>
    <xf numFmtId="3" fontId="5" fillId="0" borderId="7" xfId="0" applyNumberFormat="1" applyFont="1" applyBorder="1" applyAlignment="1" applyProtection="1">
      <alignment horizontal="center"/>
      <protection locked="0"/>
    </xf>
    <xf numFmtId="3" fontId="0" fillId="0" borderId="8" xfId="0" applyNumberFormat="1" applyBorder="1" applyAlignment="1" applyProtection="1">
      <alignment horizontal="center"/>
      <protection locked="0"/>
    </xf>
    <xf numFmtId="3" fontId="0" fillId="0" borderId="9" xfId="0" applyNumberFormat="1" applyBorder="1" applyAlignment="1" applyProtection="1">
      <alignment horizontal="center"/>
      <protection locked="0"/>
    </xf>
    <xf numFmtId="3" fontId="0" fillId="0" borderId="8" xfId="0" applyNumberFormat="1" applyFont="1" applyBorder="1" applyAlignment="1" applyProtection="1">
      <alignment horizontal="center"/>
      <protection locked="0"/>
    </xf>
    <xf numFmtId="3" fontId="0" fillId="0" borderId="9" xfId="0" applyNumberFormat="1" applyFont="1" applyBorder="1" applyAlignment="1" applyProtection="1">
      <alignment horizontal="center"/>
      <protection locked="0"/>
    </xf>
    <xf numFmtId="3" fontId="0" fillId="0" borderId="10" xfId="0" applyNumberFormat="1" applyFont="1" applyBorder="1" applyAlignment="1" applyProtection="1">
      <alignment horizontal="center"/>
      <protection locked="0"/>
    </xf>
    <xf numFmtId="3" fontId="0" fillId="0" borderId="11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left"/>
      <protection locked="0"/>
    </xf>
    <xf numFmtId="3" fontId="5" fillId="0" borderId="13" xfId="0" applyNumberFormat="1" applyFon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3" fontId="5" fillId="0" borderId="16" xfId="0" applyNumberFormat="1" applyFont="1" applyBorder="1" applyAlignment="1" applyProtection="1">
      <alignment/>
      <protection locked="0"/>
    </xf>
    <xf numFmtId="3" fontId="0" fillId="0" borderId="14" xfId="0" applyNumberFormat="1" applyFont="1" applyBorder="1" applyAlignment="1" applyProtection="1">
      <alignment/>
      <protection locked="0"/>
    </xf>
    <xf numFmtId="3" fontId="0" fillId="0" borderId="15" xfId="0" applyNumberFormat="1" applyFont="1" applyBorder="1" applyAlignment="1" applyProtection="1">
      <alignment/>
      <protection locked="0"/>
    </xf>
    <xf numFmtId="3" fontId="0" fillId="0" borderId="17" xfId="0" applyNumberFormat="1" applyFont="1" applyBorder="1" applyAlignment="1" applyProtection="1">
      <alignment/>
      <protection locked="0"/>
    </xf>
    <xf numFmtId="3" fontId="0" fillId="0" borderId="18" xfId="0" applyNumberFormat="1" applyFont="1" applyBorder="1" applyAlignment="1" applyProtection="1">
      <alignment/>
      <protection locked="0"/>
    </xf>
    <xf numFmtId="3" fontId="5" fillId="0" borderId="12" xfId="0" applyNumberFormat="1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 horizontal="left"/>
      <protection locked="0"/>
    </xf>
    <xf numFmtId="3" fontId="5" fillId="0" borderId="19" xfId="0" applyNumberFormat="1" applyFon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3" fontId="5" fillId="0" borderId="22" xfId="0" applyNumberFormat="1" applyFont="1" applyBorder="1" applyAlignment="1" applyProtection="1">
      <alignment/>
      <protection locked="0"/>
    </xf>
    <xf numFmtId="3" fontId="0" fillId="0" borderId="20" xfId="0" applyNumberFormat="1" applyFont="1" applyBorder="1" applyAlignment="1" applyProtection="1">
      <alignment/>
      <protection locked="0"/>
    </xf>
    <xf numFmtId="3" fontId="0" fillId="0" borderId="21" xfId="0" applyNumberFormat="1" applyFont="1" applyBorder="1" applyAlignment="1" applyProtection="1">
      <alignment/>
      <protection locked="0"/>
    </xf>
    <xf numFmtId="3" fontId="0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 horizontal="left"/>
      <protection locked="0"/>
    </xf>
    <xf numFmtId="3" fontId="5" fillId="0" borderId="24" xfId="0" applyNumberFormat="1" applyFont="1" applyBorder="1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 locked="0"/>
    </xf>
    <xf numFmtId="3" fontId="0" fillId="0" borderId="26" xfId="0" applyNumberFormat="1" applyBorder="1" applyAlignment="1" applyProtection="1">
      <alignment/>
      <protection locked="0"/>
    </xf>
    <xf numFmtId="3" fontId="0" fillId="0" borderId="25" xfId="0" applyNumberFormat="1" applyFont="1" applyBorder="1" applyAlignment="1" applyProtection="1">
      <alignment/>
      <protection locked="0"/>
    </xf>
    <xf numFmtId="3" fontId="0" fillId="0" borderId="26" xfId="0" applyNumberFormat="1" applyFont="1" applyBorder="1" applyAlignment="1" applyProtection="1">
      <alignment/>
      <protection locked="0"/>
    </xf>
    <xf numFmtId="3" fontId="0" fillId="0" borderId="27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0" fontId="5" fillId="0" borderId="2" xfId="0" applyFont="1" applyBorder="1" applyAlignment="1" applyProtection="1">
      <alignment/>
      <protection locked="0"/>
    </xf>
    <xf numFmtId="3" fontId="10" fillId="0" borderId="2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/>
      <protection locked="0"/>
    </xf>
    <xf numFmtId="3" fontId="5" fillId="0" borderId="28" xfId="0" applyNumberFormat="1" applyFont="1" applyBorder="1" applyAlignment="1" applyProtection="1">
      <alignment horizontal="center"/>
      <protection locked="0"/>
    </xf>
    <xf numFmtId="3" fontId="5" fillId="0" borderId="5" xfId="0" applyNumberFormat="1" applyFont="1" applyBorder="1" applyAlignment="1" applyProtection="1">
      <alignment horizontal="center"/>
      <protection locked="0"/>
    </xf>
    <xf numFmtId="3" fontId="10" fillId="0" borderId="29" xfId="0" applyNumberFormat="1" applyFont="1" applyBorder="1" applyAlignment="1" applyProtection="1">
      <alignment horizontal="center"/>
      <protection locked="0"/>
    </xf>
    <xf numFmtId="3" fontId="5" fillId="0" borderId="29" xfId="0" applyNumberFormat="1" applyFont="1" applyBorder="1" applyAlignment="1" applyProtection="1">
      <alignment horizontal="center"/>
      <protection locked="0"/>
    </xf>
    <xf numFmtId="3" fontId="5" fillId="0" borderId="30" xfId="0" applyNumberFormat="1" applyFont="1" applyBorder="1" applyAlignment="1" applyProtection="1">
      <alignment horizontal="center"/>
      <protection locked="0"/>
    </xf>
    <xf numFmtId="3" fontId="5" fillId="0" borderId="31" xfId="0" applyNumberFormat="1" applyFont="1" applyBorder="1" applyAlignment="1" applyProtection="1">
      <alignment horizontal="center"/>
      <protection locked="0"/>
    </xf>
    <xf numFmtId="3" fontId="5" fillId="0" borderId="32" xfId="0" applyNumberFormat="1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/>
      <protection locked="0"/>
    </xf>
    <xf numFmtId="3" fontId="0" fillId="0" borderId="8" xfId="0" applyNumberFormat="1" applyBorder="1" applyAlignment="1" applyProtection="1">
      <alignment/>
      <protection locked="0"/>
    </xf>
    <xf numFmtId="3" fontId="0" fillId="0" borderId="9" xfId="0" applyNumberFormat="1" applyBorder="1" applyAlignment="1" applyProtection="1">
      <alignment/>
      <protection locked="0"/>
    </xf>
    <xf numFmtId="3" fontId="10" fillId="0" borderId="10" xfId="0" applyNumberFormat="1" applyFont="1" applyBorder="1" applyAlignment="1" applyProtection="1">
      <alignment horizontal="center"/>
      <protection locked="0"/>
    </xf>
    <xf numFmtId="3" fontId="5" fillId="0" borderId="10" xfId="0" applyNumberFormat="1" applyFont="1" applyBorder="1" applyAlignment="1" applyProtection="1">
      <alignment horizontal="center"/>
      <protection locked="0"/>
    </xf>
    <xf numFmtId="3" fontId="5" fillId="0" borderId="9" xfId="0" applyNumberFormat="1" applyFont="1" applyBorder="1" applyAlignment="1" applyProtection="1">
      <alignment horizontal="center"/>
      <protection locked="0"/>
    </xf>
    <xf numFmtId="3" fontId="5" fillId="0" borderId="33" xfId="0" applyNumberFormat="1" applyFont="1" applyBorder="1" applyAlignment="1" applyProtection="1">
      <alignment horizontal="center"/>
      <protection locked="0"/>
    </xf>
    <xf numFmtId="3" fontId="5" fillId="0" borderId="34" xfId="0" applyNumberFormat="1" applyFont="1" applyBorder="1" applyAlignment="1" applyProtection="1">
      <alignment horizontal="center"/>
      <protection locked="0"/>
    </xf>
    <xf numFmtId="3" fontId="5" fillId="0" borderId="1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3" fontId="11" fillId="0" borderId="2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/>
      <protection locked="0"/>
    </xf>
    <xf numFmtId="3" fontId="0" fillId="0" borderId="35" xfId="0" applyNumberFormat="1" applyBorder="1" applyAlignment="1" applyProtection="1">
      <alignment/>
      <protection locked="0"/>
    </xf>
    <xf numFmtId="49" fontId="0" fillId="0" borderId="36" xfId="0" applyNumberFormat="1" applyFont="1" applyBorder="1" applyAlignment="1">
      <alignment horizontal="center" wrapText="1"/>
    </xf>
    <xf numFmtId="3" fontId="5" fillId="0" borderId="37" xfId="0" applyNumberFormat="1" applyFont="1" applyBorder="1" applyAlignment="1" applyProtection="1">
      <alignment horizontal="center"/>
      <protection locked="0"/>
    </xf>
    <xf numFmtId="3" fontId="5" fillId="0" borderId="36" xfId="0" applyNumberFormat="1" applyFont="1" applyFill="1" applyBorder="1" applyAlignment="1" applyProtection="1">
      <alignment horizontal="center"/>
      <protection locked="0"/>
    </xf>
    <xf numFmtId="3" fontId="5" fillId="0" borderId="37" xfId="0" applyNumberFormat="1" applyFont="1" applyFill="1" applyBorder="1" applyAlignment="1" applyProtection="1">
      <alignment horizontal="center"/>
      <protection locked="0"/>
    </xf>
    <xf numFmtId="3" fontId="5" fillId="0" borderId="38" xfId="0" applyNumberFormat="1" applyFont="1" applyFill="1" applyBorder="1" applyAlignment="1" applyProtection="1">
      <alignment horizontal="center"/>
      <protection locked="0"/>
    </xf>
    <xf numFmtId="3" fontId="5" fillId="0" borderId="39" xfId="0" applyNumberFormat="1" applyFont="1" applyFill="1" applyBorder="1" applyAlignment="1" applyProtection="1">
      <alignment horizontal="center"/>
      <protection locked="0"/>
    </xf>
    <xf numFmtId="3" fontId="5" fillId="0" borderId="12" xfId="0" applyNumberFormat="1" applyFont="1" applyFill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left"/>
      <protection locked="0"/>
    </xf>
    <xf numFmtId="3" fontId="0" fillId="0" borderId="19" xfId="0" applyNumberFormat="1" applyFont="1" applyBorder="1" applyAlignment="1" applyProtection="1">
      <alignment horizontal="right"/>
      <protection/>
    </xf>
    <xf numFmtId="3" fontId="0" fillId="0" borderId="20" xfId="0" applyNumberFormat="1" applyFont="1" applyBorder="1" applyAlignment="1" applyProtection="1">
      <alignment horizontal="right"/>
      <protection locked="0"/>
    </xf>
    <xf numFmtId="3" fontId="0" fillId="0" borderId="21" xfId="0" applyNumberFormat="1" applyFont="1" applyBorder="1" applyAlignment="1" applyProtection="1">
      <alignment horizontal="right"/>
      <protection locked="0"/>
    </xf>
    <xf numFmtId="49" fontId="0" fillId="0" borderId="41" xfId="0" applyNumberFormat="1" applyFont="1" applyBorder="1" applyAlignment="1">
      <alignment horizontal="right" wrapText="1"/>
    </xf>
    <xf numFmtId="3" fontId="0" fillId="0" borderId="23" xfId="0" applyNumberFormat="1" applyFont="1" applyBorder="1" applyAlignment="1" applyProtection="1">
      <alignment horizontal="right"/>
      <protection locked="0"/>
    </xf>
    <xf numFmtId="3" fontId="0" fillId="0" borderId="41" xfId="0" applyNumberFormat="1" applyFont="1" applyFill="1" applyBorder="1" applyAlignment="1" applyProtection="1">
      <alignment horizontal="right"/>
      <protection locked="0"/>
    </xf>
    <xf numFmtId="3" fontId="0" fillId="0" borderId="42" xfId="0" applyNumberFormat="1" applyFont="1" applyFill="1" applyBorder="1" applyAlignment="1" applyProtection="1">
      <alignment horizontal="right"/>
      <protection locked="0"/>
    </xf>
    <xf numFmtId="3" fontId="0" fillId="0" borderId="23" xfId="0" applyNumberFormat="1" applyFont="1" applyFill="1" applyBorder="1" applyAlignment="1" applyProtection="1">
      <alignment horizontal="right"/>
      <protection locked="0"/>
    </xf>
    <xf numFmtId="3" fontId="0" fillId="0" borderId="4" xfId="0" applyNumberFormat="1" applyFont="1" applyBorder="1" applyAlignment="1" applyProtection="1">
      <alignment horizontal="right"/>
      <protection/>
    </xf>
    <xf numFmtId="0" fontId="12" fillId="0" borderId="40" xfId="0" applyFont="1" applyBorder="1" applyAlignment="1" applyProtection="1">
      <alignment horizontal="center"/>
      <protection locked="0"/>
    </xf>
    <xf numFmtId="3" fontId="5" fillId="0" borderId="19" xfId="0" applyNumberFormat="1" applyFont="1" applyBorder="1" applyAlignment="1" applyProtection="1">
      <alignment horizontal="right"/>
      <protection/>
    </xf>
    <xf numFmtId="3" fontId="5" fillId="0" borderId="20" xfId="0" applyNumberFormat="1" applyFont="1" applyBorder="1" applyAlignment="1" applyProtection="1">
      <alignment horizontal="right"/>
      <protection/>
    </xf>
    <xf numFmtId="3" fontId="5" fillId="0" borderId="21" xfId="0" applyNumberFormat="1" applyFont="1" applyBorder="1" applyAlignment="1" applyProtection="1">
      <alignment horizontal="right"/>
      <protection/>
    </xf>
    <xf numFmtId="3" fontId="5" fillId="0" borderId="22" xfId="0" applyNumberFormat="1" applyFont="1" applyBorder="1" applyAlignment="1" applyProtection="1">
      <alignment horizontal="right"/>
      <protection/>
    </xf>
    <xf numFmtId="3" fontId="5" fillId="0" borderId="42" xfId="0" applyNumberFormat="1" applyFont="1" applyBorder="1" applyAlignment="1" applyProtection="1">
      <alignment horizontal="right"/>
      <protection/>
    </xf>
    <xf numFmtId="3" fontId="0" fillId="0" borderId="20" xfId="0" applyNumberFormat="1" applyFont="1" applyBorder="1" applyAlignment="1" applyProtection="1">
      <alignment horizontal="right"/>
      <protection/>
    </xf>
    <xf numFmtId="3" fontId="0" fillId="0" borderId="21" xfId="0" applyNumberFormat="1" applyFont="1" applyBorder="1" applyAlignment="1" applyProtection="1">
      <alignment horizontal="right"/>
      <protection/>
    </xf>
    <xf numFmtId="3" fontId="0" fillId="0" borderId="41" xfId="0" applyNumberFormat="1" applyFont="1" applyBorder="1" applyAlignment="1" applyProtection="1">
      <alignment horizontal="right"/>
      <protection/>
    </xf>
    <xf numFmtId="3" fontId="0" fillId="0" borderId="23" xfId="0" applyNumberFormat="1" applyFont="1" applyBorder="1" applyAlignment="1" applyProtection="1">
      <alignment horizontal="right"/>
      <protection/>
    </xf>
    <xf numFmtId="3" fontId="0" fillId="0" borderId="42" xfId="0" applyNumberFormat="1" applyFont="1" applyBorder="1" applyAlignment="1" applyProtection="1">
      <alignment horizontal="right"/>
      <protection/>
    </xf>
    <xf numFmtId="3" fontId="0" fillId="0" borderId="22" xfId="0" applyNumberFormat="1" applyFont="1" applyBorder="1" applyAlignment="1" applyProtection="1">
      <alignment horizontal="right"/>
      <protection/>
    </xf>
    <xf numFmtId="3" fontId="0" fillId="0" borderId="41" xfId="0" applyNumberFormat="1" applyFont="1" applyBorder="1" applyAlignment="1">
      <alignment horizontal="right" wrapText="1"/>
    </xf>
    <xf numFmtId="0" fontId="10" fillId="0" borderId="40" xfId="0" applyFont="1" applyBorder="1" applyAlignment="1" applyProtection="1">
      <alignment horizontal="center"/>
      <protection locked="0"/>
    </xf>
    <xf numFmtId="3" fontId="5" fillId="0" borderId="41" xfId="0" applyNumberFormat="1" applyFont="1" applyBorder="1" applyAlignment="1" applyProtection="1">
      <alignment horizontal="right"/>
      <protection/>
    </xf>
    <xf numFmtId="3" fontId="5" fillId="0" borderId="23" xfId="0" applyNumberFormat="1" applyFont="1" applyBorder="1" applyAlignment="1" applyProtection="1">
      <alignment horizontal="right"/>
      <protection/>
    </xf>
    <xf numFmtId="3" fontId="5" fillId="0" borderId="23" xfId="0" applyNumberFormat="1" applyFont="1" applyBorder="1" applyAlignment="1" applyProtection="1">
      <alignment horizontal="right"/>
      <protection locked="0"/>
    </xf>
    <xf numFmtId="3" fontId="5" fillId="0" borderId="41" xfId="0" applyNumberFormat="1" applyFont="1" applyFill="1" applyBorder="1" applyAlignment="1" applyProtection="1">
      <alignment horizontal="right"/>
      <protection locked="0"/>
    </xf>
    <xf numFmtId="3" fontId="5" fillId="0" borderId="42" xfId="0" applyNumberFormat="1" applyFont="1" applyFill="1" applyBorder="1" applyAlignment="1" applyProtection="1">
      <alignment horizontal="right"/>
      <protection locked="0"/>
    </xf>
    <xf numFmtId="3" fontId="5" fillId="0" borderId="23" xfId="0" applyNumberFormat="1" applyFont="1" applyFill="1" applyBorder="1" applyAlignment="1" applyProtection="1">
      <alignment horizontal="right"/>
      <protection locked="0"/>
    </xf>
    <xf numFmtId="3" fontId="5" fillId="0" borderId="19" xfId="0" applyNumberFormat="1" applyFont="1" applyFill="1" applyBorder="1" applyAlignment="1" applyProtection="1">
      <alignment horizontal="right"/>
      <protection locked="0"/>
    </xf>
    <xf numFmtId="3" fontId="0" fillId="0" borderId="22" xfId="0" applyNumberFormat="1" applyFont="1" applyBorder="1" applyAlignment="1" applyProtection="1">
      <alignment horizontal="right"/>
      <protection locked="0"/>
    </xf>
    <xf numFmtId="3" fontId="0" fillId="0" borderId="41" xfId="0" applyNumberFormat="1" applyFont="1" applyBorder="1" applyAlignment="1" applyProtection="1">
      <alignment horizontal="right"/>
      <protection locked="0"/>
    </xf>
    <xf numFmtId="3" fontId="0" fillId="0" borderId="43" xfId="0" applyNumberFormat="1" applyFont="1" applyFill="1" applyBorder="1" applyAlignment="1" applyProtection="1">
      <alignment horizontal="right"/>
      <protection locked="0"/>
    </xf>
    <xf numFmtId="3" fontId="0" fillId="0" borderId="44" xfId="0" applyNumberFormat="1" applyFont="1" applyFill="1" applyBorder="1" applyAlignment="1" applyProtection="1">
      <alignment horizontal="right"/>
      <protection locked="0"/>
    </xf>
    <xf numFmtId="3" fontId="0" fillId="0" borderId="45" xfId="0" applyNumberFormat="1" applyFont="1" applyFill="1" applyBorder="1" applyAlignment="1" applyProtection="1">
      <alignment horizontal="right"/>
      <protection locked="0"/>
    </xf>
    <xf numFmtId="3" fontId="0" fillId="0" borderId="22" xfId="0" applyNumberFormat="1" applyFont="1" applyFill="1" applyBorder="1" applyAlignment="1" applyProtection="1">
      <alignment horizontal="right"/>
      <protection locked="0"/>
    </xf>
    <xf numFmtId="3" fontId="5" fillId="0" borderId="46" xfId="0" applyNumberFormat="1" applyFont="1" applyBorder="1" applyAlignment="1" applyProtection="1">
      <alignment horizontal="right"/>
      <protection/>
    </xf>
    <xf numFmtId="3" fontId="5" fillId="0" borderId="41" xfId="0" applyNumberFormat="1" applyFont="1" applyBorder="1" applyAlignment="1" applyProtection="1">
      <alignment horizontal="right"/>
      <protection locked="0"/>
    </xf>
    <xf numFmtId="3" fontId="5" fillId="0" borderId="22" xfId="0" applyNumberFormat="1" applyFont="1" applyBorder="1" applyAlignment="1" applyProtection="1">
      <alignment horizontal="right"/>
      <protection locked="0"/>
    </xf>
    <xf numFmtId="3" fontId="5" fillId="0" borderId="19" xfId="0" applyNumberFormat="1" applyFont="1" applyBorder="1" applyAlignment="1" applyProtection="1">
      <alignment horizontal="right"/>
      <protection locked="0"/>
    </xf>
    <xf numFmtId="3" fontId="5" fillId="0" borderId="46" xfId="0" applyNumberFormat="1" applyFont="1" applyBorder="1" applyAlignment="1" applyProtection="1">
      <alignment horizontal="right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4" fillId="0" borderId="28" xfId="0" applyFont="1" applyBorder="1" applyAlignment="1" applyProtection="1">
      <alignment horizontal="center"/>
      <protection locked="0"/>
    </xf>
    <xf numFmtId="3" fontId="5" fillId="0" borderId="47" xfId="0" applyNumberFormat="1" applyFont="1" applyBorder="1" applyAlignment="1" applyProtection="1">
      <alignment horizontal="right"/>
      <protection/>
    </xf>
    <xf numFmtId="3" fontId="11" fillId="0" borderId="30" xfId="0" applyNumberFormat="1" applyFont="1" applyBorder="1" applyAlignment="1" applyProtection="1">
      <alignment horizontal="right"/>
      <protection/>
    </xf>
    <xf numFmtId="3" fontId="5" fillId="0" borderId="5" xfId="0" applyNumberFormat="1" applyFont="1" applyBorder="1" applyAlignment="1" applyProtection="1">
      <alignment horizontal="right"/>
      <protection/>
    </xf>
    <xf numFmtId="3" fontId="5" fillId="0" borderId="48" xfId="0" applyNumberFormat="1" applyFont="1" applyBorder="1" applyAlignment="1" applyProtection="1">
      <alignment horizontal="right"/>
      <protection/>
    </xf>
    <xf numFmtId="3" fontId="5" fillId="0" borderId="32" xfId="0" applyNumberFormat="1" applyFont="1" applyBorder="1" applyAlignment="1" applyProtection="1">
      <alignment horizontal="right"/>
      <protection/>
    </xf>
    <xf numFmtId="3" fontId="5" fillId="0" borderId="48" xfId="0" applyNumberFormat="1" applyFont="1" applyFill="1" applyBorder="1" applyAlignment="1" applyProtection="1">
      <alignment horizontal="right"/>
      <protection/>
    </xf>
    <xf numFmtId="3" fontId="5" fillId="0" borderId="31" xfId="0" applyNumberFormat="1" applyFont="1" applyFill="1" applyBorder="1" applyAlignment="1" applyProtection="1">
      <alignment horizontal="right"/>
      <protection/>
    </xf>
    <xf numFmtId="3" fontId="5" fillId="0" borderId="29" xfId="0" applyNumberFormat="1" applyFont="1" applyFill="1" applyBorder="1" applyAlignment="1" applyProtection="1">
      <alignment horizontal="right"/>
      <protection/>
    </xf>
    <xf numFmtId="0" fontId="5" fillId="0" borderId="49" xfId="0" applyFont="1" applyBorder="1" applyAlignment="1" applyProtection="1">
      <alignment horizontal="left"/>
      <protection locked="0"/>
    </xf>
    <xf numFmtId="3" fontId="5" fillId="0" borderId="50" xfId="0" applyNumberFormat="1" applyFont="1" applyBorder="1" applyAlignment="1" applyProtection="1">
      <alignment horizontal="right"/>
      <protection/>
    </xf>
    <xf numFmtId="3" fontId="5" fillId="0" borderId="51" xfId="0" applyNumberFormat="1" applyFont="1" applyBorder="1" applyAlignment="1" applyProtection="1">
      <alignment horizontal="right"/>
      <protection/>
    </xf>
    <xf numFmtId="3" fontId="5" fillId="0" borderId="52" xfId="0" applyNumberFormat="1" applyFont="1" applyBorder="1" applyAlignment="1" applyProtection="1">
      <alignment horizontal="right"/>
      <protection/>
    </xf>
    <xf numFmtId="3" fontId="5" fillId="0" borderId="53" xfId="0" applyNumberFormat="1" applyFont="1" applyBorder="1" applyAlignment="1" applyProtection="1">
      <alignment horizontal="right"/>
      <protection/>
    </xf>
    <xf numFmtId="3" fontId="5" fillId="0" borderId="54" xfId="0" applyNumberFormat="1" applyFont="1" applyBorder="1" applyAlignment="1" applyProtection="1">
      <alignment horizontal="right"/>
      <protection/>
    </xf>
    <xf numFmtId="3" fontId="5" fillId="0" borderId="47" xfId="0" applyNumberFormat="1" applyFont="1" applyBorder="1" applyAlignment="1" applyProtection="1">
      <alignment/>
      <protection locked="0"/>
    </xf>
    <xf numFmtId="0" fontId="0" fillId="0" borderId="7" xfId="0" applyBorder="1" applyAlignment="1">
      <alignment/>
    </xf>
    <xf numFmtId="3" fontId="5" fillId="0" borderId="55" xfId="0" applyNumberFormat="1" applyFont="1" applyBorder="1" applyAlignment="1" applyProtection="1">
      <alignment horizontal="center"/>
      <protection locked="0"/>
    </xf>
    <xf numFmtId="3" fontId="5" fillId="0" borderId="56" xfId="0" applyNumberFormat="1" applyFont="1" applyBorder="1" applyAlignment="1" applyProtection="1">
      <alignment horizontal="center"/>
      <protection locked="0"/>
    </xf>
    <xf numFmtId="3" fontId="5" fillId="0" borderId="57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3" fillId="0" borderId="0" xfId="0" applyNumberFormat="1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3" fontId="5" fillId="0" borderId="58" xfId="0" applyNumberFormat="1" applyFont="1" applyBorder="1" applyAlignment="1" applyProtection="1">
      <alignment horizontal="center"/>
      <protection locked="0"/>
    </xf>
    <xf numFmtId="1" fontId="10" fillId="0" borderId="55" xfId="0" applyNumberFormat="1" applyFont="1" applyBorder="1" applyAlignment="1" applyProtection="1">
      <alignment horizontal="center"/>
      <protection locked="0"/>
    </xf>
    <xf numFmtId="1" fontId="10" fillId="0" borderId="56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0" fillId="0" borderId="55" xfId="0" applyNumberFormat="1" applyBorder="1" applyAlignment="1" applyProtection="1">
      <alignment horizontal="left"/>
      <protection locked="0"/>
    </xf>
    <xf numFmtId="3" fontId="0" fillId="0" borderId="57" xfId="0" applyNumberFormat="1" applyBorder="1" applyAlignment="1" applyProtection="1">
      <alignment horizontal="left"/>
      <protection locked="0"/>
    </xf>
    <xf numFmtId="3" fontId="0" fillId="0" borderId="55" xfId="0" applyNumberFormat="1" applyFont="1" applyBorder="1" applyAlignment="1" applyProtection="1">
      <alignment horizontal="left"/>
      <protection locked="0"/>
    </xf>
    <xf numFmtId="3" fontId="0" fillId="0" borderId="56" xfId="0" applyNumberFormat="1" applyFont="1" applyBorder="1" applyAlignment="1" applyProtection="1">
      <alignment horizontal="left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workbookViewId="0" topLeftCell="D1">
      <selection activeCell="L1" sqref="L1:M1"/>
    </sheetView>
  </sheetViews>
  <sheetFormatPr defaultColWidth="9.00390625" defaultRowHeight="12.75"/>
  <cols>
    <col min="1" max="1" width="36.00390625" style="0" customWidth="1"/>
    <col min="2" max="2" width="11.75390625" style="0" customWidth="1"/>
    <col min="3" max="4" width="11.25390625" style="0" customWidth="1"/>
    <col min="5" max="5" width="11.375" style="0" bestFit="1" customWidth="1"/>
    <col min="6" max="7" width="11.25390625" style="0" customWidth="1"/>
    <col min="8" max="9" width="11.375" style="0" customWidth="1"/>
    <col min="10" max="12" width="11.25390625" style="0" customWidth="1"/>
    <col min="13" max="13" width="12.875" style="0" customWidth="1"/>
  </cols>
  <sheetData>
    <row r="1" spans="1:14" ht="15.75">
      <c r="A1" s="1"/>
      <c r="B1" s="2"/>
      <c r="C1" s="3"/>
      <c r="D1" s="3"/>
      <c r="E1" s="3"/>
      <c r="F1" s="4"/>
      <c r="G1" s="2"/>
      <c r="H1" s="2"/>
      <c r="I1" s="3"/>
      <c r="J1" s="3"/>
      <c r="K1" s="3"/>
      <c r="L1" s="151" t="s">
        <v>59</v>
      </c>
      <c r="M1" s="151"/>
      <c r="N1" s="3"/>
    </row>
    <row r="2" spans="1:14" ht="15.75">
      <c r="A2" s="1"/>
      <c r="B2" s="2"/>
      <c r="C2" s="3"/>
      <c r="D2" s="3"/>
      <c r="E2" s="3"/>
      <c r="F2" s="4"/>
      <c r="G2" s="2"/>
      <c r="H2" s="2"/>
      <c r="I2" s="3"/>
      <c r="J2" s="3"/>
      <c r="K2" s="6"/>
      <c r="L2" s="151" t="s">
        <v>0</v>
      </c>
      <c r="M2" s="151"/>
      <c r="N2" s="3"/>
    </row>
    <row r="3" spans="1:13" ht="15.75">
      <c r="A3" s="1"/>
      <c r="B3" s="2"/>
      <c r="C3" s="3"/>
      <c r="D3" s="3"/>
      <c r="E3" s="3"/>
      <c r="F3" s="4"/>
      <c r="G3" s="2"/>
      <c r="H3" s="2"/>
      <c r="I3" s="3"/>
      <c r="J3" s="3"/>
      <c r="K3" s="6"/>
      <c r="L3" s="3"/>
      <c r="M3" s="5"/>
    </row>
    <row r="4" spans="1:13" ht="15.75">
      <c r="A4" s="1"/>
      <c r="B4" s="2"/>
      <c r="C4" s="3"/>
      <c r="D4" s="3"/>
      <c r="E4" s="3"/>
      <c r="F4" s="4"/>
      <c r="G4" s="2"/>
      <c r="H4" s="2"/>
      <c r="I4" s="3"/>
      <c r="J4" s="3"/>
      <c r="K4" s="6"/>
      <c r="L4" s="3"/>
      <c r="M4" s="5"/>
    </row>
    <row r="5" spans="1:13" ht="15.75">
      <c r="A5" s="1"/>
      <c r="B5" s="2"/>
      <c r="C5" s="3"/>
      <c r="D5" s="3"/>
      <c r="E5" s="3"/>
      <c r="F5" s="4"/>
      <c r="G5" s="2"/>
      <c r="H5" s="2"/>
      <c r="I5" s="3"/>
      <c r="J5" s="3"/>
      <c r="K5" s="6"/>
      <c r="L5" s="3"/>
      <c r="M5" s="5"/>
    </row>
    <row r="6" spans="1:13" ht="15.75">
      <c r="A6" s="157" t="s">
        <v>1</v>
      </c>
      <c r="B6" s="157"/>
      <c r="C6" s="157"/>
      <c r="D6" s="157"/>
      <c r="E6" s="157"/>
      <c r="F6" s="157"/>
      <c r="G6" s="157"/>
      <c r="H6" s="157"/>
      <c r="I6" s="157"/>
      <c r="J6" s="157"/>
      <c r="K6" s="6"/>
      <c r="L6" s="3"/>
      <c r="M6" s="5"/>
    </row>
    <row r="7" spans="1:13" ht="13.5" thickBot="1">
      <c r="A7" s="1"/>
      <c r="B7" s="2"/>
      <c r="C7" s="3"/>
      <c r="D7" s="3"/>
      <c r="E7" s="3"/>
      <c r="F7" s="4"/>
      <c r="G7" s="2"/>
      <c r="H7" s="2"/>
      <c r="I7" s="3"/>
      <c r="J7" s="7" t="s">
        <v>2</v>
      </c>
      <c r="K7" s="3"/>
      <c r="L7" s="3"/>
      <c r="M7" s="5"/>
    </row>
    <row r="8" spans="1:13" ht="15.75">
      <c r="A8" s="8" t="s">
        <v>3</v>
      </c>
      <c r="B8" s="9" t="s">
        <v>4</v>
      </c>
      <c r="C8" s="158" t="s">
        <v>5</v>
      </c>
      <c r="D8" s="159"/>
      <c r="E8" s="9" t="s">
        <v>6</v>
      </c>
      <c r="F8" s="160" t="s">
        <v>5</v>
      </c>
      <c r="G8" s="161"/>
      <c r="H8" s="145" t="s">
        <v>7</v>
      </c>
      <c r="I8" s="146"/>
      <c r="J8" s="147"/>
      <c r="K8" s="3"/>
      <c r="L8" s="6"/>
      <c r="M8" s="5"/>
    </row>
    <row r="9" spans="1:13" ht="15.75">
      <c r="A9" s="10"/>
      <c r="B9" s="11" t="s">
        <v>8</v>
      </c>
      <c r="C9" s="12" t="s">
        <v>9</v>
      </c>
      <c r="D9" s="13" t="s">
        <v>10</v>
      </c>
      <c r="E9" s="11" t="s">
        <v>8</v>
      </c>
      <c r="F9" s="14" t="s">
        <v>9</v>
      </c>
      <c r="G9" s="15" t="s">
        <v>11</v>
      </c>
      <c r="H9" s="16" t="s">
        <v>12</v>
      </c>
      <c r="I9" s="17" t="s">
        <v>9</v>
      </c>
      <c r="J9" s="11" t="s">
        <v>8</v>
      </c>
      <c r="K9" s="3"/>
      <c r="L9" s="6"/>
      <c r="M9" s="5"/>
    </row>
    <row r="10" spans="1:13" ht="16.5" thickBot="1">
      <c r="A10" s="10"/>
      <c r="B10" s="18"/>
      <c r="C10" s="19" t="s">
        <v>13</v>
      </c>
      <c r="D10" s="20" t="s">
        <v>14</v>
      </c>
      <c r="E10" s="18"/>
      <c r="F10" s="21" t="s">
        <v>13</v>
      </c>
      <c r="G10" s="22" t="s">
        <v>15</v>
      </c>
      <c r="H10" s="23" t="s">
        <v>13</v>
      </c>
      <c r="I10" s="24" t="s">
        <v>58</v>
      </c>
      <c r="J10" s="144"/>
      <c r="K10" s="6"/>
      <c r="L10" s="6"/>
      <c r="M10" s="5"/>
    </row>
    <row r="11" spans="1:13" ht="15.75">
      <c r="A11" s="25" t="s">
        <v>16</v>
      </c>
      <c r="B11" s="26">
        <v>34280</v>
      </c>
      <c r="C11" s="27">
        <v>1276</v>
      </c>
      <c r="D11" s="28">
        <v>28367</v>
      </c>
      <c r="E11" s="29">
        <v>33343</v>
      </c>
      <c r="F11" s="30">
        <v>249</v>
      </c>
      <c r="G11" s="31">
        <v>19849</v>
      </c>
      <c r="H11" s="32">
        <f aca="true" t="shared" si="0" ref="H11:I20">B11-E11</f>
        <v>937</v>
      </c>
      <c r="I11" s="33">
        <f t="shared" si="0"/>
        <v>1027</v>
      </c>
      <c r="J11" s="34">
        <f aca="true" t="shared" si="1" ref="J11:J20">SUM(H11:I11)</f>
        <v>1964</v>
      </c>
      <c r="K11" s="3"/>
      <c r="L11" s="6"/>
      <c r="M11" s="5"/>
    </row>
    <row r="12" spans="1:13" ht="15.75">
      <c r="A12" s="35" t="s">
        <v>17</v>
      </c>
      <c r="B12" s="36">
        <v>20199</v>
      </c>
      <c r="C12" s="37">
        <v>0</v>
      </c>
      <c r="D12" s="38">
        <v>19300</v>
      </c>
      <c r="E12" s="39">
        <v>19952</v>
      </c>
      <c r="F12" s="40">
        <v>0</v>
      </c>
      <c r="G12" s="41">
        <v>8052</v>
      </c>
      <c r="H12" s="40">
        <f t="shared" si="0"/>
        <v>247</v>
      </c>
      <c r="I12" s="42">
        <f t="shared" si="0"/>
        <v>0</v>
      </c>
      <c r="J12" s="143">
        <f t="shared" si="1"/>
        <v>247</v>
      </c>
      <c r="K12" s="3"/>
      <c r="L12" s="6"/>
      <c r="M12" s="5"/>
    </row>
    <row r="13" spans="1:13" ht="15.75">
      <c r="A13" s="35" t="s">
        <v>18</v>
      </c>
      <c r="B13" s="36">
        <v>6307</v>
      </c>
      <c r="C13" s="37">
        <v>0</v>
      </c>
      <c r="D13" s="38">
        <v>5999</v>
      </c>
      <c r="E13" s="39">
        <v>6043</v>
      </c>
      <c r="F13" s="40">
        <v>0</v>
      </c>
      <c r="G13" s="41">
        <v>3241</v>
      </c>
      <c r="H13" s="40">
        <f t="shared" si="0"/>
        <v>264</v>
      </c>
      <c r="I13" s="42">
        <f t="shared" si="0"/>
        <v>0</v>
      </c>
      <c r="J13" s="36">
        <f t="shared" si="1"/>
        <v>264</v>
      </c>
      <c r="K13" s="3"/>
      <c r="L13" s="6"/>
      <c r="M13" s="5"/>
    </row>
    <row r="14" spans="1:13" ht="15.75">
      <c r="A14" s="35" t="s">
        <v>19</v>
      </c>
      <c r="B14" s="36">
        <v>7488</v>
      </c>
      <c r="C14" s="37">
        <v>35</v>
      </c>
      <c r="D14" s="38">
        <v>7287</v>
      </c>
      <c r="E14" s="39">
        <v>7504</v>
      </c>
      <c r="F14" s="40">
        <v>7</v>
      </c>
      <c r="G14" s="41">
        <v>3812</v>
      </c>
      <c r="H14" s="40">
        <f t="shared" si="0"/>
        <v>-16</v>
      </c>
      <c r="I14" s="42">
        <f t="shared" si="0"/>
        <v>28</v>
      </c>
      <c r="J14" s="26">
        <f t="shared" si="1"/>
        <v>12</v>
      </c>
      <c r="K14" s="3"/>
      <c r="L14" s="6"/>
      <c r="M14" s="5"/>
    </row>
    <row r="15" spans="1:13" ht="15.75">
      <c r="A15" s="35" t="s">
        <v>20</v>
      </c>
      <c r="B15" s="36">
        <v>4968</v>
      </c>
      <c r="C15" s="37">
        <v>0</v>
      </c>
      <c r="D15" s="38">
        <v>4750</v>
      </c>
      <c r="E15" s="39">
        <v>4933</v>
      </c>
      <c r="F15" s="40">
        <v>0</v>
      </c>
      <c r="G15" s="41">
        <v>2231</v>
      </c>
      <c r="H15" s="40">
        <f t="shared" si="0"/>
        <v>35</v>
      </c>
      <c r="I15" s="42">
        <f t="shared" si="0"/>
        <v>0</v>
      </c>
      <c r="J15" s="36">
        <f t="shared" si="1"/>
        <v>35</v>
      </c>
      <c r="K15" s="3"/>
      <c r="L15" s="6"/>
      <c r="M15" s="5"/>
    </row>
    <row r="16" spans="1:13" ht="15.75">
      <c r="A16" s="35" t="s">
        <v>21</v>
      </c>
      <c r="B16" s="36">
        <v>3544</v>
      </c>
      <c r="C16" s="37">
        <v>0</v>
      </c>
      <c r="D16" s="38">
        <v>3350</v>
      </c>
      <c r="E16" s="39">
        <v>3538</v>
      </c>
      <c r="F16" s="40">
        <v>0</v>
      </c>
      <c r="G16" s="41">
        <v>2118</v>
      </c>
      <c r="H16" s="40">
        <f t="shared" si="0"/>
        <v>6</v>
      </c>
      <c r="I16" s="42">
        <f t="shared" si="0"/>
        <v>0</v>
      </c>
      <c r="J16" s="36">
        <f t="shared" si="1"/>
        <v>6</v>
      </c>
      <c r="K16" s="3"/>
      <c r="L16" s="6"/>
      <c r="M16" s="5"/>
    </row>
    <row r="17" spans="1:13" ht="15.75">
      <c r="A17" s="35" t="s">
        <v>22</v>
      </c>
      <c r="B17" s="36">
        <v>11178</v>
      </c>
      <c r="C17" s="37">
        <v>618</v>
      </c>
      <c r="D17" s="38">
        <v>9658</v>
      </c>
      <c r="E17" s="39">
        <v>11515</v>
      </c>
      <c r="F17" s="40">
        <v>90</v>
      </c>
      <c r="G17" s="41">
        <v>7812</v>
      </c>
      <c r="H17" s="40">
        <f t="shared" si="0"/>
        <v>-337</v>
      </c>
      <c r="I17" s="42">
        <f t="shared" si="0"/>
        <v>528</v>
      </c>
      <c r="J17" s="36">
        <f>SUM(H17:I17)</f>
        <v>191</v>
      </c>
      <c r="K17" s="3"/>
      <c r="L17" s="6"/>
      <c r="M17" s="5"/>
    </row>
    <row r="18" spans="1:13" ht="15.75">
      <c r="A18" s="35" t="s">
        <v>23</v>
      </c>
      <c r="B18" s="36">
        <v>13762</v>
      </c>
      <c r="C18" s="37">
        <v>0</v>
      </c>
      <c r="D18" s="38">
        <v>12780</v>
      </c>
      <c r="E18" s="39">
        <v>13444</v>
      </c>
      <c r="F18" s="40">
        <v>0</v>
      </c>
      <c r="G18" s="41">
        <v>7717</v>
      </c>
      <c r="H18" s="40">
        <f t="shared" si="0"/>
        <v>318</v>
      </c>
      <c r="I18" s="42">
        <f t="shared" si="0"/>
        <v>0</v>
      </c>
      <c r="J18" s="36">
        <f t="shared" si="1"/>
        <v>318</v>
      </c>
      <c r="K18" s="3"/>
      <c r="L18" s="6"/>
      <c r="M18" s="5"/>
    </row>
    <row r="19" spans="1:13" ht="15.75">
      <c r="A19" s="35" t="s">
        <v>24</v>
      </c>
      <c r="B19" s="36">
        <v>4446</v>
      </c>
      <c r="C19" s="37">
        <v>0</v>
      </c>
      <c r="D19" s="38">
        <v>4171</v>
      </c>
      <c r="E19" s="39">
        <v>4420</v>
      </c>
      <c r="F19" s="40">
        <v>0</v>
      </c>
      <c r="G19" s="41">
        <v>2710</v>
      </c>
      <c r="H19" s="40">
        <f t="shared" si="0"/>
        <v>26</v>
      </c>
      <c r="I19" s="42">
        <f t="shared" si="0"/>
        <v>0</v>
      </c>
      <c r="J19" s="36">
        <f t="shared" si="1"/>
        <v>26</v>
      </c>
      <c r="K19" s="3"/>
      <c r="L19" s="6"/>
      <c r="M19" s="5"/>
    </row>
    <row r="20" spans="1:13" ht="16.5" thickBot="1">
      <c r="A20" s="43" t="s">
        <v>25</v>
      </c>
      <c r="B20" s="44">
        <v>2803</v>
      </c>
      <c r="C20" s="45">
        <v>0</v>
      </c>
      <c r="D20" s="46">
        <v>1602</v>
      </c>
      <c r="E20" s="44">
        <v>2724</v>
      </c>
      <c r="F20" s="47">
        <v>0</v>
      </c>
      <c r="G20" s="48">
        <v>1385</v>
      </c>
      <c r="H20" s="47">
        <f t="shared" si="0"/>
        <v>79</v>
      </c>
      <c r="I20" s="49">
        <f t="shared" si="0"/>
        <v>0</v>
      </c>
      <c r="J20" s="44">
        <f t="shared" si="1"/>
        <v>79</v>
      </c>
      <c r="K20" s="6"/>
      <c r="L20" s="6"/>
      <c r="M20" s="5"/>
    </row>
    <row r="21" spans="1:13" ht="15.75">
      <c r="A21" s="50" t="s">
        <v>57</v>
      </c>
      <c r="B21" s="2"/>
      <c r="C21" s="3"/>
      <c r="D21" s="3"/>
      <c r="E21" s="3"/>
      <c r="F21" s="4"/>
      <c r="G21" s="2"/>
      <c r="H21" s="2"/>
      <c r="I21" s="3"/>
      <c r="J21" s="3"/>
      <c r="K21" s="6"/>
      <c r="L21" s="6"/>
      <c r="M21" s="5"/>
    </row>
    <row r="22" spans="1:13" ht="15.75">
      <c r="A22" s="1"/>
      <c r="B22" s="2"/>
      <c r="C22" s="3"/>
      <c r="D22" s="3"/>
      <c r="E22" s="3"/>
      <c r="F22" s="4"/>
      <c r="G22" s="2"/>
      <c r="H22" s="2"/>
      <c r="I22" s="3"/>
      <c r="J22" s="3"/>
      <c r="K22" s="6"/>
      <c r="L22" s="6"/>
      <c r="M22" s="5"/>
    </row>
    <row r="23" spans="1:13" ht="15.75">
      <c r="A23" s="1"/>
      <c r="B23" s="2"/>
      <c r="C23" s="3"/>
      <c r="D23" s="3"/>
      <c r="E23" s="3"/>
      <c r="F23" s="4"/>
      <c r="G23" s="2"/>
      <c r="H23" s="2"/>
      <c r="I23" s="3"/>
      <c r="J23" s="3"/>
      <c r="K23" s="3"/>
      <c r="L23" s="6"/>
      <c r="M23" s="5"/>
    </row>
    <row r="24" spans="1:13" ht="15.75">
      <c r="A24" s="152" t="s">
        <v>26</v>
      </c>
      <c r="B24" s="152"/>
      <c r="C24" s="152"/>
      <c r="D24" s="152"/>
      <c r="E24" s="152"/>
      <c r="F24" s="152"/>
      <c r="G24" s="152"/>
      <c r="H24" s="152"/>
      <c r="I24" s="152"/>
      <c r="J24" s="52"/>
      <c r="K24" s="52"/>
      <c r="L24" s="52"/>
      <c r="M24" s="53"/>
    </row>
    <row r="25" spans="1:13" ht="16.5" thickBot="1">
      <c r="A25" s="51"/>
      <c r="B25" s="51"/>
      <c r="C25" s="51"/>
      <c r="D25" s="51"/>
      <c r="E25" s="51"/>
      <c r="F25" s="51"/>
      <c r="G25" s="51"/>
      <c r="H25" s="51"/>
      <c r="I25" s="51"/>
      <c r="J25" s="52"/>
      <c r="K25" s="52"/>
      <c r="L25" s="52"/>
      <c r="M25" s="54" t="s">
        <v>27</v>
      </c>
    </row>
    <row r="26" spans="1:13" ht="12.75">
      <c r="A26" s="55"/>
      <c r="B26" s="56" t="s">
        <v>28</v>
      </c>
      <c r="C26" s="153" t="s">
        <v>29</v>
      </c>
      <c r="D26" s="154"/>
      <c r="E26" s="145" t="s">
        <v>30</v>
      </c>
      <c r="F26" s="146"/>
      <c r="G26" s="147"/>
      <c r="H26" s="155" t="s">
        <v>31</v>
      </c>
      <c r="I26" s="156"/>
      <c r="J26" s="156"/>
      <c r="K26" s="156"/>
      <c r="L26" s="156"/>
      <c r="M26" s="148" t="s">
        <v>32</v>
      </c>
    </row>
    <row r="27" spans="1:13" ht="12.75">
      <c r="A27" s="57" t="s">
        <v>33</v>
      </c>
      <c r="B27" s="11" t="s">
        <v>34</v>
      </c>
      <c r="C27" s="58" t="s">
        <v>35</v>
      </c>
      <c r="D27" s="59" t="s">
        <v>9</v>
      </c>
      <c r="E27" s="60" t="s">
        <v>36</v>
      </c>
      <c r="F27" s="61" t="s">
        <v>37</v>
      </c>
      <c r="G27" s="59" t="s">
        <v>38</v>
      </c>
      <c r="H27" s="62" t="s">
        <v>39</v>
      </c>
      <c r="I27" s="61" t="s">
        <v>40</v>
      </c>
      <c r="J27" s="63" t="s">
        <v>37</v>
      </c>
      <c r="K27" s="64" t="s">
        <v>41</v>
      </c>
      <c r="L27" s="64" t="s">
        <v>42</v>
      </c>
      <c r="M27" s="149"/>
    </row>
    <row r="28" spans="1:13" ht="13.5" thickBot="1">
      <c r="A28" s="65"/>
      <c r="B28" s="18" t="s">
        <v>43</v>
      </c>
      <c r="C28" s="66"/>
      <c r="D28" s="67"/>
      <c r="E28" s="68" t="s">
        <v>44</v>
      </c>
      <c r="F28" s="69" t="s">
        <v>45</v>
      </c>
      <c r="G28" s="70" t="s">
        <v>37</v>
      </c>
      <c r="H28" s="71" t="s">
        <v>46</v>
      </c>
      <c r="I28" s="69" t="s">
        <v>45</v>
      </c>
      <c r="J28" s="72" t="s">
        <v>38</v>
      </c>
      <c r="K28" s="73" t="s">
        <v>37</v>
      </c>
      <c r="L28" s="73"/>
      <c r="M28" s="150"/>
    </row>
    <row r="29" spans="1:13" ht="12.75">
      <c r="A29" s="74" t="s">
        <v>47</v>
      </c>
      <c r="B29" s="75"/>
      <c r="C29" s="76"/>
      <c r="D29" s="77"/>
      <c r="E29" s="78"/>
      <c r="F29" s="79"/>
      <c r="G29" s="9"/>
      <c r="H29" s="80"/>
      <c r="I29" s="81"/>
      <c r="J29" s="82"/>
      <c r="K29" s="83"/>
      <c r="L29" s="83"/>
      <c r="M29" s="84"/>
    </row>
    <row r="30" spans="1:13" ht="12.75">
      <c r="A30" s="85" t="s">
        <v>16</v>
      </c>
      <c r="B30" s="86">
        <f>SUM(C30:D30)</f>
        <v>1963738.93</v>
      </c>
      <c r="C30" s="87">
        <v>937187.61</v>
      </c>
      <c r="D30" s="88">
        <v>1026551.32</v>
      </c>
      <c r="E30" s="89" t="s">
        <v>48</v>
      </c>
      <c r="F30" s="90">
        <v>390000</v>
      </c>
      <c r="G30" s="86">
        <f>SUM(B30-E30-F30)</f>
        <v>1573738.93</v>
      </c>
      <c r="H30" s="91">
        <v>0</v>
      </c>
      <c r="I30" s="92">
        <v>762048</v>
      </c>
      <c r="J30" s="92">
        <v>1447477.02</v>
      </c>
      <c r="K30" s="92">
        <v>3925357.3</v>
      </c>
      <c r="L30" s="93">
        <v>396799.91</v>
      </c>
      <c r="M30" s="94">
        <f>SUM(H30+E30)</f>
        <v>0</v>
      </c>
    </row>
    <row r="31" spans="1:13" ht="12.75">
      <c r="A31" s="95" t="s">
        <v>49</v>
      </c>
      <c r="B31" s="96">
        <f aca="true" t="shared" si="2" ref="B31:M31">SUM(B30)</f>
        <v>1963738.93</v>
      </c>
      <c r="C31" s="97">
        <f t="shared" si="2"/>
        <v>937187.61</v>
      </c>
      <c r="D31" s="98">
        <f t="shared" si="2"/>
        <v>1026551.32</v>
      </c>
      <c r="E31" s="99">
        <f t="shared" si="2"/>
        <v>0</v>
      </c>
      <c r="F31" s="98">
        <f t="shared" si="2"/>
        <v>390000</v>
      </c>
      <c r="G31" s="96">
        <f t="shared" si="2"/>
        <v>1573738.93</v>
      </c>
      <c r="H31" s="99">
        <f t="shared" si="2"/>
        <v>0</v>
      </c>
      <c r="I31" s="100">
        <f t="shared" si="2"/>
        <v>762048</v>
      </c>
      <c r="J31" s="99">
        <f t="shared" si="2"/>
        <v>1447477.02</v>
      </c>
      <c r="K31" s="100">
        <f t="shared" si="2"/>
        <v>3925357.3</v>
      </c>
      <c r="L31" s="99">
        <f t="shared" si="2"/>
        <v>396799.91</v>
      </c>
      <c r="M31" s="96">
        <f t="shared" si="2"/>
        <v>0</v>
      </c>
    </row>
    <row r="32" spans="1:13" ht="12.75">
      <c r="A32" s="95" t="s">
        <v>50</v>
      </c>
      <c r="B32" s="86"/>
      <c r="C32" s="101"/>
      <c r="D32" s="102"/>
      <c r="E32" s="103"/>
      <c r="F32" s="104"/>
      <c r="G32" s="86"/>
      <c r="H32" s="103"/>
      <c r="I32" s="105"/>
      <c r="J32" s="105"/>
      <c r="K32" s="106"/>
      <c r="L32" s="104"/>
      <c r="M32" s="86"/>
    </row>
    <row r="33" spans="1:13" ht="12.75">
      <c r="A33" s="85" t="s">
        <v>17</v>
      </c>
      <c r="B33" s="86">
        <f>SUM(C33:D33)</f>
        <v>247325.58</v>
      </c>
      <c r="C33" s="87">
        <v>247325.58</v>
      </c>
      <c r="D33" s="88">
        <v>0</v>
      </c>
      <c r="E33" s="107">
        <v>0</v>
      </c>
      <c r="F33" s="90">
        <v>49000</v>
      </c>
      <c r="G33" s="86">
        <f>SUM(B33-E33-F33)</f>
        <v>198325.58</v>
      </c>
      <c r="H33" s="91">
        <v>0</v>
      </c>
      <c r="I33" s="92">
        <v>65397.92</v>
      </c>
      <c r="J33" s="92">
        <v>115035.73</v>
      </c>
      <c r="K33" s="92">
        <v>292039.65</v>
      </c>
      <c r="L33" s="93">
        <v>135733.6</v>
      </c>
      <c r="M33" s="94">
        <f>SUM(H33+E33)</f>
        <v>0</v>
      </c>
    </row>
    <row r="34" spans="1:13" ht="12.75">
      <c r="A34" s="108" t="s">
        <v>51</v>
      </c>
      <c r="B34" s="96">
        <f aca="true" t="shared" si="3" ref="B34:M34">SUM(B33)</f>
        <v>247325.58</v>
      </c>
      <c r="C34" s="97">
        <f t="shared" si="3"/>
        <v>247325.58</v>
      </c>
      <c r="D34" s="98">
        <f t="shared" si="3"/>
        <v>0</v>
      </c>
      <c r="E34" s="109">
        <f t="shared" si="3"/>
        <v>0</v>
      </c>
      <c r="F34" s="99">
        <f t="shared" si="3"/>
        <v>49000</v>
      </c>
      <c r="G34" s="96">
        <f t="shared" si="3"/>
        <v>198325.58</v>
      </c>
      <c r="H34" s="99">
        <f t="shared" si="3"/>
        <v>0</v>
      </c>
      <c r="I34" s="110">
        <f t="shared" si="3"/>
        <v>65397.92</v>
      </c>
      <c r="J34" s="100">
        <f t="shared" si="3"/>
        <v>115035.73</v>
      </c>
      <c r="K34" s="109">
        <f t="shared" si="3"/>
        <v>292039.65</v>
      </c>
      <c r="L34" s="99">
        <f t="shared" si="3"/>
        <v>135733.6</v>
      </c>
      <c r="M34" s="96">
        <f t="shared" si="3"/>
        <v>0</v>
      </c>
    </row>
    <row r="35" spans="1:13" ht="12.75">
      <c r="A35" s="108" t="s">
        <v>52</v>
      </c>
      <c r="B35" s="86"/>
      <c r="C35" s="87"/>
      <c r="D35" s="88"/>
      <c r="E35" s="89"/>
      <c r="F35" s="111"/>
      <c r="G35" s="86"/>
      <c r="H35" s="112"/>
      <c r="I35" s="113"/>
      <c r="J35" s="113"/>
      <c r="K35" s="113"/>
      <c r="L35" s="114"/>
      <c r="M35" s="115"/>
    </row>
    <row r="36" spans="1:13" ht="12.75">
      <c r="A36" s="85" t="s">
        <v>18</v>
      </c>
      <c r="B36" s="86">
        <f aca="true" t="shared" si="4" ref="B36:B42">SUM(C36:D36)</f>
        <v>263639.49</v>
      </c>
      <c r="C36" s="87">
        <v>263639.49</v>
      </c>
      <c r="D36" s="88">
        <v>0</v>
      </c>
      <c r="E36" s="89" t="s">
        <v>48</v>
      </c>
      <c r="F36" s="90">
        <v>20000</v>
      </c>
      <c r="G36" s="86">
        <f aca="true" t="shared" si="5" ref="G36:G42">SUM(B36-E36-F36)</f>
        <v>243639.49</v>
      </c>
      <c r="H36" s="91">
        <v>0</v>
      </c>
      <c r="I36" s="92">
        <v>148824.08</v>
      </c>
      <c r="J36" s="92">
        <v>327156.28</v>
      </c>
      <c r="K36" s="92">
        <v>63198.1</v>
      </c>
      <c r="L36" s="93">
        <v>40168.88</v>
      </c>
      <c r="M36" s="94">
        <f aca="true" t="shared" si="6" ref="M36:M42">SUM(H36+E36)</f>
        <v>0</v>
      </c>
    </row>
    <row r="37" spans="1:13" ht="12.75">
      <c r="A37" s="85" t="s">
        <v>19</v>
      </c>
      <c r="B37" s="86">
        <f t="shared" si="4"/>
        <v>12282.489999999998</v>
      </c>
      <c r="C37" s="87">
        <v>-16117.18</v>
      </c>
      <c r="D37" s="88">
        <v>28399.67</v>
      </c>
      <c r="E37" s="89" t="s">
        <v>48</v>
      </c>
      <c r="F37" s="90">
        <v>2400</v>
      </c>
      <c r="G37" s="86">
        <f t="shared" si="5"/>
        <v>9882.489999999998</v>
      </c>
      <c r="H37" s="91">
        <v>0</v>
      </c>
      <c r="I37" s="92">
        <v>148810.85</v>
      </c>
      <c r="J37" s="92">
        <v>697655.09</v>
      </c>
      <c r="K37" s="92">
        <v>77053.7</v>
      </c>
      <c r="L37" s="93">
        <v>76446.2</v>
      </c>
      <c r="M37" s="86">
        <f t="shared" si="6"/>
        <v>0</v>
      </c>
    </row>
    <row r="38" spans="1:13" ht="12.75">
      <c r="A38" s="85" t="s">
        <v>20</v>
      </c>
      <c r="B38" s="86">
        <f t="shared" si="4"/>
        <v>35242.75</v>
      </c>
      <c r="C38" s="87">
        <v>35242.75</v>
      </c>
      <c r="D38" s="88">
        <v>0</v>
      </c>
      <c r="E38" s="89" t="s">
        <v>48</v>
      </c>
      <c r="F38" s="90">
        <v>0</v>
      </c>
      <c r="G38" s="86">
        <f t="shared" si="5"/>
        <v>35242.75</v>
      </c>
      <c r="H38" s="91">
        <v>0</v>
      </c>
      <c r="I38" s="92">
        <v>271987</v>
      </c>
      <c r="J38" s="92">
        <v>385822.83</v>
      </c>
      <c r="K38" s="92">
        <v>506038.79</v>
      </c>
      <c r="L38" s="93">
        <v>18323.31</v>
      </c>
      <c r="M38" s="94">
        <f t="shared" si="6"/>
        <v>0</v>
      </c>
    </row>
    <row r="39" spans="1:13" ht="12.75">
      <c r="A39" s="85" t="s">
        <v>21</v>
      </c>
      <c r="B39" s="86">
        <f t="shared" si="4"/>
        <v>5803.6</v>
      </c>
      <c r="C39" s="87">
        <v>5803.6</v>
      </c>
      <c r="D39" s="88">
        <v>0</v>
      </c>
      <c r="E39" s="116">
        <v>5803.6</v>
      </c>
      <c r="F39" s="90">
        <v>0</v>
      </c>
      <c r="G39" s="86">
        <f t="shared" si="5"/>
        <v>0</v>
      </c>
      <c r="H39" s="91">
        <v>-1024791.45</v>
      </c>
      <c r="I39" s="92">
        <v>0</v>
      </c>
      <c r="J39" s="92">
        <v>0</v>
      </c>
      <c r="K39" s="92">
        <v>1056535.89</v>
      </c>
      <c r="L39" s="93">
        <v>12433.37</v>
      </c>
      <c r="M39" s="86">
        <f t="shared" si="6"/>
        <v>-1018987.85</v>
      </c>
    </row>
    <row r="40" spans="1:13" ht="12.75">
      <c r="A40" s="85" t="s">
        <v>22</v>
      </c>
      <c r="B40" s="86">
        <f t="shared" si="4"/>
        <v>191101.89999999997</v>
      </c>
      <c r="C40" s="87">
        <v>-337429.2</v>
      </c>
      <c r="D40" s="88">
        <v>528531.1</v>
      </c>
      <c r="E40" s="117">
        <v>0</v>
      </c>
      <c r="F40" s="116">
        <v>38000</v>
      </c>
      <c r="G40" s="86">
        <f t="shared" si="5"/>
        <v>153101.89999999997</v>
      </c>
      <c r="H40" s="118">
        <v>0</v>
      </c>
      <c r="I40" s="118">
        <v>86703</v>
      </c>
      <c r="J40" s="119">
        <v>158111.95</v>
      </c>
      <c r="K40" s="119">
        <v>253345.8</v>
      </c>
      <c r="L40" s="120">
        <v>154772.65</v>
      </c>
      <c r="M40" s="94">
        <f t="shared" si="6"/>
        <v>0</v>
      </c>
    </row>
    <row r="41" spans="1:13" ht="12.75">
      <c r="A41" s="85" t="s">
        <v>23</v>
      </c>
      <c r="B41" s="86">
        <f t="shared" si="4"/>
        <v>318509.08</v>
      </c>
      <c r="C41" s="87">
        <v>318509.08</v>
      </c>
      <c r="D41" s="88">
        <v>0</v>
      </c>
      <c r="E41" s="117">
        <v>0</v>
      </c>
      <c r="F41" s="116">
        <v>63000</v>
      </c>
      <c r="G41" s="86">
        <f t="shared" si="5"/>
        <v>255509.08000000002</v>
      </c>
      <c r="H41" s="91">
        <v>0</v>
      </c>
      <c r="I41" s="91">
        <v>0</v>
      </c>
      <c r="J41" s="92">
        <v>851207.03</v>
      </c>
      <c r="K41" s="92">
        <v>830187.8</v>
      </c>
      <c r="L41" s="93">
        <v>25538.63</v>
      </c>
      <c r="M41" s="86">
        <f t="shared" si="6"/>
        <v>0</v>
      </c>
    </row>
    <row r="42" spans="1:13" ht="12.75">
      <c r="A42" s="85" t="s">
        <v>24</v>
      </c>
      <c r="B42" s="86">
        <f t="shared" si="4"/>
        <v>26198.54</v>
      </c>
      <c r="C42" s="87">
        <v>26198.54</v>
      </c>
      <c r="D42" s="88">
        <v>0</v>
      </c>
      <c r="E42" s="117">
        <v>0</v>
      </c>
      <c r="F42" s="116">
        <v>5200</v>
      </c>
      <c r="G42" s="86">
        <f t="shared" si="5"/>
        <v>20998.54</v>
      </c>
      <c r="H42" s="91">
        <v>0</v>
      </c>
      <c r="I42" s="91">
        <v>47100</v>
      </c>
      <c r="J42" s="92">
        <v>16766.92</v>
      </c>
      <c r="K42" s="92">
        <v>183117.58</v>
      </c>
      <c r="L42" s="121">
        <v>46633.91</v>
      </c>
      <c r="M42" s="86">
        <f t="shared" si="6"/>
        <v>0</v>
      </c>
    </row>
    <row r="43" spans="1:13" ht="12.75">
      <c r="A43" s="108" t="s">
        <v>53</v>
      </c>
      <c r="B43" s="96">
        <f aca="true" t="shared" si="7" ref="B43:M43">SUM(B36:B42)</f>
        <v>852777.85</v>
      </c>
      <c r="C43" s="97">
        <f t="shared" si="7"/>
        <v>295847.07999999996</v>
      </c>
      <c r="D43" s="122">
        <f t="shared" si="7"/>
        <v>556930.77</v>
      </c>
      <c r="E43" s="123">
        <f t="shared" si="7"/>
        <v>5803.6</v>
      </c>
      <c r="F43" s="124">
        <f t="shared" si="7"/>
        <v>128600</v>
      </c>
      <c r="G43" s="125">
        <f t="shared" si="7"/>
        <v>718374.25</v>
      </c>
      <c r="H43" s="126">
        <f t="shared" si="7"/>
        <v>-1024791.45</v>
      </c>
      <c r="I43" s="126">
        <f t="shared" si="7"/>
        <v>703424.9299999999</v>
      </c>
      <c r="J43" s="126">
        <f t="shared" si="7"/>
        <v>2436720.0999999996</v>
      </c>
      <c r="K43" s="126">
        <f t="shared" si="7"/>
        <v>2969477.66</v>
      </c>
      <c r="L43" s="124">
        <f t="shared" si="7"/>
        <v>374316.94999999995</v>
      </c>
      <c r="M43" s="125">
        <f t="shared" si="7"/>
        <v>-1018987.85</v>
      </c>
    </row>
    <row r="44" spans="1:13" ht="12.75">
      <c r="A44" s="108" t="s">
        <v>54</v>
      </c>
      <c r="B44" s="86"/>
      <c r="C44" s="87"/>
      <c r="D44" s="88"/>
      <c r="E44" s="117"/>
      <c r="F44" s="116"/>
      <c r="G44" s="86"/>
      <c r="H44" s="91"/>
      <c r="I44" s="91"/>
      <c r="J44" s="92"/>
      <c r="K44" s="92"/>
      <c r="L44" s="121"/>
      <c r="M44" s="86"/>
    </row>
    <row r="45" spans="1:13" ht="12.75">
      <c r="A45" s="85" t="s">
        <v>25</v>
      </c>
      <c r="B45" s="86">
        <f>SUM(C45:D45)</f>
        <v>79261.9</v>
      </c>
      <c r="C45" s="87">
        <v>79261.9</v>
      </c>
      <c r="D45" s="88">
        <v>0</v>
      </c>
      <c r="E45" s="117">
        <v>0</v>
      </c>
      <c r="F45" s="116">
        <v>15850</v>
      </c>
      <c r="G45" s="86">
        <f>SUM(B45-E45-F45)</f>
        <v>63411.899999999994</v>
      </c>
      <c r="H45" s="91">
        <v>0</v>
      </c>
      <c r="I45" s="91">
        <v>45696</v>
      </c>
      <c r="J45" s="92">
        <v>201612.42</v>
      </c>
      <c r="K45" s="92">
        <v>76305</v>
      </c>
      <c r="L45" s="121">
        <v>47358.26</v>
      </c>
      <c r="M45" s="94">
        <f>SUM(H45+E45)</f>
        <v>0</v>
      </c>
    </row>
    <row r="46" spans="1:13" ht="12.75">
      <c r="A46" s="127" t="s">
        <v>55</v>
      </c>
      <c r="B46" s="96">
        <f aca="true" t="shared" si="8" ref="B46:M46">SUM(B45)</f>
        <v>79261.9</v>
      </c>
      <c r="C46" s="97">
        <f t="shared" si="8"/>
        <v>79261.9</v>
      </c>
      <c r="D46" s="122">
        <f t="shared" si="8"/>
        <v>0</v>
      </c>
      <c r="E46" s="99">
        <f t="shared" si="8"/>
        <v>0</v>
      </c>
      <c r="F46" s="98">
        <f t="shared" si="8"/>
        <v>15850</v>
      </c>
      <c r="G46" s="96">
        <f t="shared" si="8"/>
        <v>63411.899999999994</v>
      </c>
      <c r="H46" s="99">
        <f t="shared" si="8"/>
        <v>0</v>
      </c>
      <c r="I46" s="110">
        <f t="shared" si="8"/>
        <v>45696</v>
      </c>
      <c r="J46" s="110">
        <f t="shared" si="8"/>
        <v>201612.42</v>
      </c>
      <c r="K46" s="110">
        <f t="shared" si="8"/>
        <v>76305</v>
      </c>
      <c r="L46" s="98">
        <f t="shared" si="8"/>
        <v>47358.26</v>
      </c>
      <c r="M46" s="96">
        <f t="shared" si="8"/>
        <v>0</v>
      </c>
    </row>
    <row r="47" spans="1:13" ht="13.5" thickBot="1">
      <c r="A47" s="128"/>
      <c r="B47" s="129"/>
      <c r="C47" s="130"/>
      <c r="D47" s="131"/>
      <c r="E47" s="132"/>
      <c r="F47" s="133"/>
      <c r="G47" s="129"/>
      <c r="H47" s="134"/>
      <c r="I47" s="135"/>
      <c r="J47" s="135"/>
      <c r="K47" s="135"/>
      <c r="L47" s="136"/>
      <c r="M47" s="129"/>
    </row>
    <row r="48" spans="1:13" ht="13.5" thickBot="1">
      <c r="A48" s="137" t="s">
        <v>56</v>
      </c>
      <c r="B48" s="138">
        <f aca="true" t="shared" si="9" ref="B48:M48">B31+B34+B43+B46</f>
        <v>3143104.26</v>
      </c>
      <c r="C48" s="139">
        <f t="shared" si="9"/>
        <v>1559622.17</v>
      </c>
      <c r="D48" s="140">
        <f t="shared" si="9"/>
        <v>1583482.0899999999</v>
      </c>
      <c r="E48" s="139">
        <f t="shared" si="9"/>
        <v>5803.6</v>
      </c>
      <c r="F48" s="141">
        <f t="shared" si="9"/>
        <v>583450</v>
      </c>
      <c r="G48" s="138">
        <f t="shared" si="9"/>
        <v>2553850.6599999997</v>
      </c>
      <c r="H48" s="139">
        <f t="shared" si="9"/>
        <v>-1024791.45</v>
      </c>
      <c r="I48" s="142">
        <f t="shared" si="9"/>
        <v>1576566.85</v>
      </c>
      <c r="J48" s="142">
        <f t="shared" si="9"/>
        <v>4200845.27</v>
      </c>
      <c r="K48" s="142">
        <f t="shared" si="9"/>
        <v>7263179.61</v>
      </c>
      <c r="L48" s="141">
        <f t="shared" si="9"/>
        <v>954208.72</v>
      </c>
      <c r="M48" s="138">
        <f t="shared" si="9"/>
        <v>-1018987.85</v>
      </c>
    </row>
    <row r="49" spans="1:13" ht="12.75">
      <c r="A49" s="53"/>
      <c r="B49" s="2"/>
      <c r="C49" s="3"/>
      <c r="D49" s="3"/>
      <c r="E49" s="3"/>
      <c r="F49" s="3"/>
      <c r="G49" s="2"/>
      <c r="H49" s="3"/>
      <c r="I49" s="3"/>
      <c r="J49" s="3"/>
      <c r="K49" s="3"/>
      <c r="L49" s="3"/>
      <c r="M49" s="5"/>
    </row>
    <row r="50" spans="1:13" ht="12.75">
      <c r="A50" s="53"/>
      <c r="B50" s="2"/>
      <c r="C50" s="3"/>
      <c r="D50" s="3"/>
      <c r="E50" s="3"/>
      <c r="F50" s="3"/>
      <c r="G50" s="2"/>
      <c r="H50" s="3"/>
      <c r="I50" s="3"/>
      <c r="J50" s="3"/>
      <c r="K50" s="3"/>
      <c r="L50" s="3"/>
      <c r="M50" s="5"/>
    </row>
    <row r="51" spans="1:13" ht="12.75">
      <c r="A51" s="53"/>
      <c r="B51" s="2"/>
      <c r="C51" s="3"/>
      <c r="D51" s="3"/>
      <c r="E51" s="3"/>
      <c r="F51" s="3"/>
      <c r="G51" s="2"/>
      <c r="H51" s="3"/>
      <c r="I51" s="3"/>
      <c r="J51" s="3"/>
      <c r="K51" s="3"/>
      <c r="L51" s="3"/>
      <c r="M51" s="5"/>
    </row>
  </sheetData>
  <mergeCells count="11">
    <mergeCell ref="F8:G8"/>
    <mergeCell ref="H8:J8"/>
    <mergeCell ref="M26:M28"/>
    <mergeCell ref="L1:M1"/>
    <mergeCell ref="L2:M2"/>
    <mergeCell ref="A24:I24"/>
    <mergeCell ref="C26:D26"/>
    <mergeCell ref="E26:G26"/>
    <mergeCell ref="H26:L26"/>
    <mergeCell ref="A6:J6"/>
    <mergeCell ref="C8:D8"/>
  </mergeCells>
  <printOptions/>
  <pageMargins left="0.75" right="0.75" top="1" bottom="1" header="0.4921259845" footer="0.492125984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janickova</dc:creator>
  <cp:keywords/>
  <dc:description/>
  <cp:lastModifiedBy>jakoubkova</cp:lastModifiedBy>
  <cp:lastPrinted>2005-05-05T06:34:00Z</cp:lastPrinted>
  <dcterms:created xsi:type="dcterms:W3CDTF">2005-05-05T05:50:46Z</dcterms:created>
  <dcterms:modified xsi:type="dcterms:W3CDTF">2005-05-06T06:14:45Z</dcterms:modified>
  <cp:category/>
  <cp:version/>
  <cp:contentType/>
  <cp:contentStatus/>
</cp:coreProperties>
</file>