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K-13-2005-22, př.3" sheetId="1" r:id="rId1"/>
  </sheets>
  <definedNames/>
  <calcPr fullCalcOnLoad="1"/>
</workbook>
</file>

<file path=xl/sharedStrings.xml><?xml version="1.0" encoding="utf-8"?>
<sst xmlns="http://schemas.openxmlformats.org/spreadsheetml/2006/main" count="179" uniqueCount="34">
  <si>
    <t>Všeobecná zdravotní pojišťovna</t>
  </si>
  <si>
    <t>Nemocnice</t>
  </si>
  <si>
    <t>Hodnoty stanovené pojišťovnou</t>
  </si>
  <si>
    <t>Měsíční záloha</t>
  </si>
  <si>
    <t>Počet ošetřených pojištěnců</t>
  </si>
  <si>
    <t>Konečné vyúčtování</t>
  </si>
  <si>
    <t>Typ péče</t>
  </si>
  <si>
    <t>paušál na UP</t>
  </si>
  <si>
    <t>1.pololetí 2003</t>
  </si>
  <si>
    <t>1.pololetí 2004</t>
  </si>
  <si>
    <t>+ / -</t>
  </si>
  <si>
    <t>2.pololetí 2003</t>
  </si>
  <si>
    <t>2.pololetí 2004</t>
  </si>
  <si>
    <t>Havlíčkův Brod</t>
  </si>
  <si>
    <t>H</t>
  </si>
  <si>
    <t>nesledováno, platba za DRG</t>
  </si>
  <si>
    <t>Není provedeno</t>
  </si>
  <si>
    <t>A</t>
  </si>
  <si>
    <t>J</t>
  </si>
  <si>
    <t>Jihlava</t>
  </si>
  <si>
    <t>Pelhřimov</t>
  </si>
  <si>
    <t>není provedeno vyúčtování</t>
  </si>
  <si>
    <t>D</t>
  </si>
  <si>
    <t>Třebíč</t>
  </si>
  <si>
    <t>Nové Město na Moravě</t>
  </si>
  <si>
    <t>Česká národní zdravotní pojišťovna</t>
  </si>
  <si>
    <t>chybí údaj</t>
  </si>
  <si>
    <t>0,89 Kč / bod</t>
  </si>
  <si>
    <t>DRG</t>
  </si>
  <si>
    <t>Zdravotní pojišťovna ministerstva vnitra</t>
  </si>
  <si>
    <t>není provedeno</t>
  </si>
  <si>
    <t>Přehled smluvních vztahů nemocnic s vybranými pojišťovnami</t>
  </si>
  <si>
    <t>RK-13-2005-22, př. 3</t>
  </si>
  <si>
    <t>počet stran: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</si>
</sst>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##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2" borderId="36" xfId="0" applyNumberFormat="1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2" borderId="3" xfId="0" applyFill="1" applyBorder="1" applyAlignment="1">
      <alignment vertical="center"/>
    </xf>
    <xf numFmtId="0" fontId="0" fillId="0" borderId="2" xfId="0" applyBorder="1" applyAlignment="1">
      <alignment/>
    </xf>
    <xf numFmtId="0" fontId="4" fillId="0" borderId="18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4" fillId="0" borderId="13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K1">
      <selection activeCell="Q3" sqref="Q3"/>
    </sheetView>
  </sheetViews>
  <sheetFormatPr defaultColWidth="9.00390625" defaultRowHeight="12.75"/>
  <cols>
    <col min="1" max="1" width="10.75390625" style="6" customWidth="1"/>
    <col min="2" max="2" width="5.125" style="2" customWidth="1"/>
    <col min="3" max="3" width="9.125" style="3" customWidth="1"/>
    <col min="4" max="5" width="9.125" style="4" customWidth="1"/>
    <col min="6" max="6" width="8.625" style="5" customWidth="1"/>
    <col min="7" max="7" width="9.125" style="4" customWidth="1"/>
    <col min="8" max="8" width="9.125" style="6" customWidth="1"/>
    <col min="9" max="9" width="9.00390625" style="7" customWidth="1"/>
    <col min="10" max="10" width="9.125" style="6" customWidth="1"/>
    <col min="11" max="11" width="9.625" style="6" customWidth="1"/>
    <col min="12" max="12" width="9.375" style="7" customWidth="1"/>
    <col min="15" max="15" width="6.125" style="8" customWidth="1"/>
    <col min="16" max="17" width="9.625" style="0" bestFit="1" customWidth="1"/>
    <col min="18" max="18" width="8.00390625" style="8" customWidth="1"/>
    <col min="19" max="19" width="9.625" style="0" bestFit="1" customWidth="1"/>
    <col min="20" max="20" width="8.25390625" style="0" customWidth="1"/>
    <col min="21" max="21" width="5.00390625" style="0" customWidth="1"/>
  </cols>
  <sheetData>
    <row r="1" spans="1:19" ht="15.75">
      <c r="A1" s="1" t="s">
        <v>31</v>
      </c>
      <c r="S1" s="69" t="s">
        <v>32</v>
      </c>
    </row>
    <row r="2" ht="12.75">
      <c r="S2" s="69" t="s">
        <v>33</v>
      </c>
    </row>
    <row r="3" ht="12.75">
      <c r="S3" s="160"/>
    </row>
    <row r="4" ht="16.5" thickBot="1">
      <c r="A4" s="1" t="s">
        <v>0</v>
      </c>
    </row>
    <row r="5" spans="1:20" s="9" customFormat="1" ht="33" customHeight="1">
      <c r="A5" s="105" t="s">
        <v>1</v>
      </c>
      <c r="B5" s="103" t="s">
        <v>2</v>
      </c>
      <c r="C5" s="104"/>
      <c r="D5" s="92" t="s">
        <v>3</v>
      </c>
      <c r="E5" s="93"/>
      <c r="F5" s="93"/>
      <c r="G5" s="93"/>
      <c r="H5" s="110"/>
      <c r="I5" s="94"/>
      <c r="J5" s="107" t="s">
        <v>4</v>
      </c>
      <c r="K5" s="108"/>
      <c r="L5" s="108"/>
      <c r="M5" s="108"/>
      <c r="N5" s="108"/>
      <c r="O5" s="109"/>
      <c r="P5" s="92" t="s">
        <v>5</v>
      </c>
      <c r="Q5" s="93"/>
      <c r="R5" s="93"/>
      <c r="S5" s="93"/>
      <c r="T5" s="94"/>
    </row>
    <row r="6" spans="1:20" s="17" customFormat="1" ht="26.25" customHeight="1" thickBot="1">
      <c r="A6" s="106"/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3" t="s">
        <v>11</v>
      </c>
      <c r="H6" s="13" t="s">
        <v>12</v>
      </c>
      <c r="I6" s="15" t="s">
        <v>10</v>
      </c>
      <c r="J6" s="12" t="s">
        <v>8</v>
      </c>
      <c r="K6" s="13" t="s">
        <v>9</v>
      </c>
      <c r="L6" s="14" t="s">
        <v>10</v>
      </c>
      <c r="M6" s="13" t="s">
        <v>11</v>
      </c>
      <c r="N6" s="13" t="s">
        <v>12</v>
      </c>
      <c r="O6" s="15" t="s">
        <v>10</v>
      </c>
      <c r="P6" s="12" t="s">
        <v>8</v>
      </c>
      <c r="Q6" s="13" t="s">
        <v>9</v>
      </c>
      <c r="R6" s="14" t="s">
        <v>10</v>
      </c>
      <c r="S6" s="13" t="s">
        <v>11</v>
      </c>
      <c r="T6" s="16" t="s">
        <v>12</v>
      </c>
    </row>
    <row r="7" spans="1:20" s="9" customFormat="1" ht="12.75">
      <c r="A7" s="100" t="s">
        <v>13</v>
      </c>
      <c r="B7" s="18" t="s">
        <v>14</v>
      </c>
      <c r="C7" s="19">
        <v>19862.04</v>
      </c>
      <c r="D7" s="87">
        <v>29909402.63</v>
      </c>
      <c r="E7" s="81">
        <v>27704253</v>
      </c>
      <c r="F7" s="78">
        <f>+E7-D7</f>
        <v>-2205149.629999999</v>
      </c>
      <c r="G7" s="81">
        <v>26565739</v>
      </c>
      <c r="H7" s="81">
        <v>25910006</v>
      </c>
      <c r="I7" s="84">
        <f>+H7-G7</f>
        <v>-655733</v>
      </c>
      <c r="J7" s="21">
        <v>6379</v>
      </c>
      <c r="K7" s="22">
        <v>6606</v>
      </c>
      <c r="L7" s="20">
        <f>+K7-J7</f>
        <v>227</v>
      </c>
      <c r="M7" s="22">
        <v>5887</v>
      </c>
      <c r="N7" s="70" t="s">
        <v>15</v>
      </c>
      <c r="O7" s="84"/>
      <c r="P7" s="87">
        <v>167911184</v>
      </c>
      <c r="Q7" s="81">
        <v>170274405</v>
      </c>
      <c r="R7" s="78">
        <f>+Q7-P7</f>
        <v>2363221</v>
      </c>
      <c r="S7" s="81">
        <v>155460037</v>
      </c>
      <c r="T7" s="95" t="s">
        <v>16</v>
      </c>
    </row>
    <row r="8" spans="1:20" s="9" customFormat="1" ht="12.75">
      <c r="A8" s="101"/>
      <c r="B8" s="23" t="s">
        <v>17</v>
      </c>
      <c r="C8" s="24">
        <v>1065.08</v>
      </c>
      <c r="D8" s="88"/>
      <c r="E8" s="82"/>
      <c r="F8" s="90"/>
      <c r="G8" s="82"/>
      <c r="H8" s="82"/>
      <c r="I8" s="85"/>
      <c r="J8" s="25">
        <v>18592</v>
      </c>
      <c r="K8" s="26">
        <v>18042</v>
      </c>
      <c r="L8" s="27">
        <f>+K8-J8</f>
        <v>-550</v>
      </c>
      <c r="M8" s="26">
        <v>17712</v>
      </c>
      <c r="N8" s="71"/>
      <c r="O8" s="98"/>
      <c r="P8" s="88"/>
      <c r="Q8" s="82"/>
      <c r="R8" s="90"/>
      <c r="S8" s="82"/>
      <c r="T8" s="96"/>
    </row>
    <row r="9" spans="1:20" s="9" customFormat="1" ht="13.5" thickBot="1">
      <c r="A9" s="102"/>
      <c r="B9" s="23" t="s">
        <v>18</v>
      </c>
      <c r="C9" s="24">
        <v>717.25</v>
      </c>
      <c r="D9" s="88"/>
      <c r="E9" s="82"/>
      <c r="F9" s="90"/>
      <c r="G9" s="82"/>
      <c r="H9" s="82"/>
      <c r="I9" s="85"/>
      <c r="J9" s="25">
        <v>17393</v>
      </c>
      <c r="K9" s="26">
        <v>16461</v>
      </c>
      <c r="L9" s="28">
        <f>+K9-J9</f>
        <v>-932</v>
      </c>
      <c r="M9" s="26">
        <v>15268</v>
      </c>
      <c r="N9" s="72"/>
      <c r="O9" s="99"/>
      <c r="P9" s="88"/>
      <c r="Q9" s="82"/>
      <c r="R9" s="90"/>
      <c r="S9" s="82"/>
      <c r="T9" s="96"/>
    </row>
    <row r="10" spans="1:20" s="9" customFormat="1" ht="12.75">
      <c r="A10" s="100" t="s">
        <v>19</v>
      </c>
      <c r="B10" s="18" t="s">
        <v>14</v>
      </c>
      <c r="C10" s="19">
        <v>18270.51</v>
      </c>
      <c r="D10" s="87">
        <v>35553908</v>
      </c>
      <c r="E10" s="81">
        <v>36044409</v>
      </c>
      <c r="F10" s="78">
        <f>+E10-D10</f>
        <v>490501</v>
      </c>
      <c r="G10" s="81">
        <v>32097844</v>
      </c>
      <c r="H10" s="81">
        <v>34190509</v>
      </c>
      <c r="I10" s="84">
        <f>+H10-G10</f>
        <v>2092665</v>
      </c>
      <c r="J10" s="21">
        <v>8143</v>
      </c>
      <c r="K10" s="70" t="s">
        <v>15</v>
      </c>
      <c r="L10" s="70"/>
      <c r="M10" s="22">
        <v>7608</v>
      </c>
      <c r="N10" s="22">
        <v>8533</v>
      </c>
      <c r="O10" s="84"/>
      <c r="P10" s="87">
        <v>213323448</v>
      </c>
      <c r="Q10" s="81">
        <v>222754449.09</v>
      </c>
      <c r="R10" s="78">
        <f>+Q10-P10</f>
        <v>9431001.090000004</v>
      </c>
      <c r="S10" s="81">
        <v>192587064</v>
      </c>
      <c r="T10" s="95" t="s">
        <v>16</v>
      </c>
    </row>
    <row r="11" spans="1:20" s="9" customFormat="1" ht="12.75">
      <c r="A11" s="101"/>
      <c r="B11" s="23" t="s">
        <v>17</v>
      </c>
      <c r="C11" s="24">
        <v>1153.43</v>
      </c>
      <c r="D11" s="88"/>
      <c r="E11" s="82"/>
      <c r="F11" s="90"/>
      <c r="G11" s="82"/>
      <c r="H11" s="82"/>
      <c r="I11" s="85"/>
      <c r="J11" s="25">
        <v>29574</v>
      </c>
      <c r="K11" s="73"/>
      <c r="L11" s="73"/>
      <c r="M11" s="26">
        <v>29506</v>
      </c>
      <c r="N11" s="26">
        <v>30756</v>
      </c>
      <c r="O11" s="98"/>
      <c r="P11" s="88"/>
      <c r="Q11" s="82"/>
      <c r="R11" s="90"/>
      <c r="S11" s="82"/>
      <c r="T11" s="96"/>
    </row>
    <row r="12" spans="1:20" s="9" customFormat="1" ht="13.5" thickBot="1">
      <c r="A12" s="102"/>
      <c r="B12" s="23" t="s">
        <v>18</v>
      </c>
      <c r="C12" s="29">
        <v>585.08</v>
      </c>
      <c r="D12" s="89"/>
      <c r="E12" s="83"/>
      <c r="F12" s="91"/>
      <c r="G12" s="83"/>
      <c r="H12" s="83"/>
      <c r="I12" s="86"/>
      <c r="J12" s="30">
        <v>25901</v>
      </c>
      <c r="K12" s="74"/>
      <c r="L12" s="74"/>
      <c r="M12" s="31">
        <v>21089</v>
      </c>
      <c r="N12" s="26">
        <v>23319</v>
      </c>
      <c r="O12" s="99"/>
      <c r="P12" s="89"/>
      <c r="Q12" s="83"/>
      <c r="R12" s="91"/>
      <c r="S12" s="83"/>
      <c r="T12" s="97"/>
    </row>
    <row r="13" spans="1:20" s="9" customFormat="1" ht="12.75">
      <c r="A13" s="111" t="s">
        <v>20</v>
      </c>
      <c r="B13" s="18" t="s">
        <v>14</v>
      </c>
      <c r="C13" s="19">
        <v>17835.39</v>
      </c>
      <c r="D13" s="87">
        <v>20645439</v>
      </c>
      <c r="E13" s="81">
        <v>21096224</v>
      </c>
      <c r="F13" s="78">
        <f>+E13-D13</f>
        <v>450785</v>
      </c>
      <c r="G13" s="81">
        <v>18677730</v>
      </c>
      <c r="H13" s="81">
        <v>18768884</v>
      </c>
      <c r="I13" s="84">
        <f>+H13-G13</f>
        <v>91154</v>
      </c>
      <c r="J13" s="21">
        <v>4561</v>
      </c>
      <c r="K13" s="70" t="s">
        <v>15</v>
      </c>
      <c r="L13" s="78"/>
      <c r="M13" s="22">
        <v>4072</v>
      </c>
      <c r="N13" s="70" t="s">
        <v>21</v>
      </c>
      <c r="O13" s="84"/>
      <c r="P13" s="87">
        <v>126577342</v>
      </c>
      <c r="Q13" s="81">
        <v>130374664</v>
      </c>
      <c r="R13" s="78">
        <f>+Q13-P13</f>
        <v>3797322</v>
      </c>
      <c r="S13" s="81">
        <v>114749969</v>
      </c>
      <c r="T13" s="95" t="s">
        <v>16</v>
      </c>
    </row>
    <row r="14" spans="1:20" s="9" customFormat="1" ht="12.75">
      <c r="A14" s="112"/>
      <c r="B14" s="23" t="s">
        <v>17</v>
      </c>
      <c r="C14" s="24">
        <v>1161.42</v>
      </c>
      <c r="D14" s="88"/>
      <c r="E14" s="82"/>
      <c r="F14" s="90"/>
      <c r="G14" s="82"/>
      <c r="H14" s="82"/>
      <c r="I14" s="85"/>
      <c r="J14" s="25">
        <v>19994</v>
      </c>
      <c r="K14" s="71"/>
      <c r="L14" s="114"/>
      <c r="M14" s="26">
        <v>18712</v>
      </c>
      <c r="N14" s="71"/>
      <c r="O14" s="98"/>
      <c r="P14" s="88"/>
      <c r="Q14" s="82"/>
      <c r="R14" s="90"/>
      <c r="S14" s="82"/>
      <c r="T14" s="96"/>
    </row>
    <row r="15" spans="1:20" s="9" customFormat="1" ht="12.75">
      <c r="A15" s="112"/>
      <c r="B15" s="23" t="s">
        <v>18</v>
      </c>
      <c r="C15" s="24">
        <v>1632.81</v>
      </c>
      <c r="D15" s="88"/>
      <c r="E15" s="82"/>
      <c r="F15" s="90"/>
      <c r="G15" s="82"/>
      <c r="H15" s="82"/>
      <c r="I15" s="85"/>
      <c r="J15" s="25">
        <v>2154</v>
      </c>
      <c r="K15" s="71"/>
      <c r="L15" s="114"/>
      <c r="M15" s="26">
        <v>2022</v>
      </c>
      <c r="N15" s="71"/>
      <c r="O15" s="98"/>
      <c r="P15" s="88"/>
      <c r="Q15" s="82"/>
      <c r="R15" s="90"/>
      <c r="S15" s="82"/>
      <c r="T15" s="96"/>
    </row>
    <row r="16" spans="1:20" s="9" customFormat="1" ht="13.5" thickBot="1">
      <c r="A16" s="113"/>
      <c r="B16" s="32" t="s">
        <v>22</v>
      </c>
      <c r="C16" s="29">
        <v>693.25</v>
      </c>
      <c r="D16" s="89"/>
      <c r="E16" s="83"/>
      <c r="F16" s="91"/>
      <c r="G16" s="83"/>
      <c r="H16" s="83"/>
      <c r="I16" s="86"/>
      <c r="J16" s="30">
        <v>15859</v>
      </c>
      <c r="K16" s="72"/>
      <c r="L16" s="115"/>
      <c r="M16" s="31">
        <v>14278</v>
      </c>
      <c r="N16" s="72"/>
      <c r="O16" s="99"/>
      <c r="P16" s="89"/>
      <c r="Q16" s="83"/>
      <c r="R16" s="91"/>
      <c r="S16" s="83"/>
      <c r="T16" s="97"/>
    </row>
    <row r="17" spans="1:20" s="9" customFormat="1" ht="12.75">
      <c r="A17" s="111" t="s">
        <v>23</v>
      </c>
      <c r="B17" s="18" t="s">
        <v>14</v>
      </c>
      <c r="C17" s="19">
        <v>18395.22</v>
      </c>
      <c r="D17" s="87">
        <v>27788743</v>
      </c>
      <c r="E17" s="81">
        <v>28842810</v>
      </c>
      <c r="F17" s="78">
        <f>+E17-D17</f>
        <v>1054067</v>
      </c>
      <c r="G17" s="81">
        <v>24629597</v>
      </c>
      <c r="H17" s="81">
        <v>28094871</v>
      </c>
      <c r="I17" s="84">
        <f>+H17-G17</f>
        <v>3465274</v>
      </c>
      <c r="J17" s="21">
        <v>7323</v>
      </c>
      <c r="K17" s="22">
        <v>7365</v>
      </c>
      <c r="L17" s="33">
        <f aca="true" t="shared" si="0" ref="L17:L22">+K17-J17</f>
        <v>42</v>
      </c>
      <c r="M17" s="22">
        <v>7006</v>
      </c>
      <c r="N17" s="22">
        <v>6819</v>
      </c>
      <c r="O17" s="34">
        <f>+N17-M17</f>
        <v>-187</v>
      </c>
      <c r="P17" s="87">
        <v>174758808</v>
      </c>
      <c r="Q17" s="81">
        <v>179997522</v>
      </c>
      <c r="R17" s="78">
        <f>+Q17-P17</f>
        <v>5238714</v>
      </c>
      <c r="S17" s="81">
        <v>169276562</v>
      </c>
      <c r="T17" s="95" t="s">
        <v>16</v>
      </c>
    </row>
    <row r="18" spans="1:20" s="9" customFormat="1" ht="12.75">
      <c r="A18" s="112"/>
      <c r="B18" s="23" t="s">
        <v>17</v>
      </c>
      <c r="C18" s="24">
        <v>909.82</v>
      </c>
      <c r="D18" s="88"/>
      <c r="E18" s="82"/>
      <c r="F18" s="90"/>
      <c r="G18" s="82"/>
      <c r="H18" s="82"/>
      <c r="I18" s="85"/>
      <c r="J18" s="25">
        <v>21411</v>
      </c>
      <c r="K18" s="26">
        <v>21086</v>
      </c>
      <c r="L18" s="27">
        <f t="shared" si="0"/>
        <v>-325</v>
      </c>
      <c r="M18" s="26">
        <v>20280</v>
      </c>
      <c r="N18" s="26">
        <v>20288</v>
      </c>
      <c r="O18" s="35">
        <f>+N18-M18</f>
        <v>8</v>
      </c>
      <c r="P18" s="88"/>
      <c r="Q18" s="82"/>
      <c r="R18" s="90"/>
      <c r="S18" s="82"/>
      <c r="T18" s="96"/>
    </row>
    <row r="19" spans="1:20" s="9" customFormat="1" ht="13.5" thickBot="1">
      <c r="A19" s="112"/>
      <c r="B19" s="23" t="s">
        <v>18</v>
      </c>
      <c r="C19" s="24">
        <v>812.78</v>
      </c>
      <c r="D19" s="88"/>
      <c r="E19" s="82"/>
      <c r="F19" s="90"/>
      <c r="G19" s="82"/>
      <c r="H19" s="82"/>
      <c r="I19" s="85"/>
      <c r="J19" s="25">
        <v>11122</v>
      </c>
      <c r="K19" s="26">
        <v>13348</v>
      </c>
      <c r="L19" s="27">
        <f t="shared" si="0"/>
        <v>2226</v>
      </c>
      <c r="M19" s="26">
        <v>11109</v>
      </c>
      <c r="N19" s="26">
        <v>11697</v>
      </c>
      <c r="O19" s="35">
        <f>+N19-M19</f>
        <v>588</v>
      </c>
      <c r="P19" s="88"/>
      <c r="Q19" s="82"/>
      <c r="R19" s="90"/>
      <c r="S19" s="82"/>
      <c r="T19" s="96"/>
    </row>
    <row r="20" spans="1:20" s="9" customFormat="1" ht="12.75">
      <c r="A20" s="100" t="s">
        <v>24</v>
      </c>
      <c r="B20" s="18" t="s">
        <v>14</v>
      </c>
      <c r="C20" s="19">
        <v>17408.17</v>
      </c>
      <c r="D20" s="87">
        <v>27709647</v>
      </c>
      <c r="E20" s="81">
        <v>25170424</v>
      </c>
      <c r="F20" s="78">
        <f>+E20-D20</f>
        <v>-2539223</v>
      </c>
      <c r="G20" s="81">
        <v>23466441</v>
      </c>
      <c r="H20" s="81">
        <v>26083832</v>
      </c>
      <c r="I20" s="84">
        <f>+H20-G20</f>
        <v>2617391</v>
      </c>
      <c r="J20" s="21">
        <v>6105</v>
      </c>
      <c r="K20" s="22">
        <v>6469</v>
      </c>
      <c r="L20" s="33">
        <f t="shared" si="0"/>
        <v>364</v>
      </c>
      <c r="M20" s="22">
        <v>6228</v>
      </c>
      <c r="N20" s="70" t="s">
        <v>15</v>
      </c>
      <c r="O20" s="84"/>
      <c r="P20" s="87">
        <v>152967415</v>
      </c>
      <c r="Q20" s="81">
        <v>157659893</v>
      </c>
      <c r="R20" s="78">
        <f>+Q20-P20</f>
        <v>4692478</v>
      </c>
      <c r="S20" s="81">
        <v>152967415</v>
      </c>
      <c r="T20" s="95" t="s">
        <v>16</v>
      </c>
    </row>
    <row r="21" spans="1:20" s="9" customFormat="1" ht="12.75">
      <c r="A21" s="101"/>
      <c r="B21" s="23" t="s">
        <v>17</v>
      </c>
      <c r="C21" s="24">
        <v>1106.38</v>
      </c>
      <c r="D21" s="88"/>
      <c r="E21" s="82"/>
      <c r="F21" s="90"/>
      <c r="G21" s="82"/>
      <c r="H21" s="82"/>
      <c r="I21" s="85"/>
      <c r="J21" s="25">
        <v>23378</v>
      </c>
      <c r="K21" s="26">
        <v>22936</v>
      </c>
      <c r="L21" s="27">
        <f t="shared" si="0"/>
        <v>-442</v>
      </c>
      <c r="M21" s="26">
        <v>23053</v>
      </c>
      <c r="N21" s="71"/>
      <c r="O21" s="98"/>
      <c r="P21" s="88"/>
      <c r="Q21" s="82"/>
      <c r="R21" s="90"/>
      <c r="S21" s="82"/>
      <c r="T21" s="96"/>
    </row>
    <row r="22" spans="1:20" s="9" customFormat="1" ht="13.5" thickBot="1">
      <c r="A22" s="102"/>
      <c r="B22" s="32" t="s">
        <v>18</v>
      </c>
      <c r="C22" s="29">
        <v>433.14</v>
      </c>
      <c r="D22" s="89"/>
      <c r="E22" s="83"/>
      <c r="F22" s="91"/>
      <c r="G22" s="83"/>
      <c r="H22" s="83"/>
      <c r="I22" s="86"/>
      <c r="J22" s="30">
        <v>21438</v>
      </c>
      <c r="K22" s="31">
        <v>18876</v>
      </c>
      <c r="L22" s="36">
        <f t="shared" si="0"/>
        <v>-2562</v>
      </c>
      <c r="M22" s="31">
        <v>18552</v>
      </c>
      <c r="N22" s="72"/>
      <c r="O22" s="99"/>
      <c r="P22" s="89"/>
      <c r="Q22" s="83"/>
      <c r="R22" s="91"/>
      <c r="S22" s="83"/>
      <c r="T22" s="97"/>
    </row>
    <row r="25" ht="16.5" thickBot="1">
      <c r="A25" s="1" t="s">
        <v>25</v>
      </c>
    </row>
    <row r="26" spans="1:20" s="9" customFormat="1" ht="33" customHeight="1">
      <c r="A26" s="105" t="s">
        <v>1</v>
      </c>
      <c r="B26" s="103" t="s">
        <v>2</v>
      </c>
      <c r="C26" s="104"/>
      <c r="D26" s="92" t="s">
        <v>3</v>
      </c>
      <c r="E26" s="93"/>
      <c r="F26" s="93"/>
      <c r="G26" s="93"/>
      <c r="H26" s="110"/>
      <c r="I26" s="94"/>
      <c r="J26" s="107" t="s">
        <v>4</v>
      </c>
      <c r="K26" s="108"/>
      <c r="L26" s="108"/>
      <c r="M26" s="108"/>
      <c r="N26" s="108"/>
      <c r="O26" s="109"/>
      <c r="P26" s="92" t="s">
        <v>5</v>
      </c>
      <c r="Q26" s="93"/>
      <c r="R26" s="93"/>
      <c r="S26" s="93"/>
      <c r="T26" s="94"/>
    </row>
    <row r="27" spans="1:20" s="17" customFormat="1" ht="26.25" customHeight="1" thickBot="1">
      <c r="A27" s="106"/>
      <c r="B27" s="10" t="s">
        <v>6</v>
      </c>
      <c r="C27" s="11" t="s">
        <v>7</v>
      </c>
      <c r="D27" s="12" t="s">
        <v>8</v>
      </c>
      <c r="E27" s="13" t="s">
        <v>9</v>
      </c>
      <c r="F27" s="14" t="s">
        <v>10</v>
      </c>
      <c r="G27" s="13" t="s">
        <v>11</v>
      </c>
      <c r="H27" s="13" t="s">
        <v>12</v>
      </c>
      <c r="I27" s="15" t="s">
        <v>10</v>
      </c>
      <c r="J27" s="12" t="s">
        <v>8</v>
      </c>
      <c r="K27" s="13" t="s">
        <v>9</v>
      </c>
      <c r="L27" s="14" t="s">
        <v>10</v>
      </c>
      <c r="M27" s="13" t="s">
        <v>11</v>
      </c>
      <c r="N27" s="13" t="s">
        <v>12</v>
      </c>
      <c r="O27" s="15" t="s">
        <v>10</v>
      </c>
      <c r="P27" s="12" t="s">
        <v>8</v>
      </c>
      <c r="Q27" s="13" t="s">
        <v>9</v>
      </c>
      <c r="R27" s="14" t="s">
        <v>10</v>
      </c>
      <c r="S27" s="13" t="s">
        <v>11</v>
      </c>
      <c r="T27" s="37" t="s">
        <v>12</v>
      </c>
    </row>
    <row r="28" spans="1:20" s="9" customFormat="1" ht="12.75">
      <c r="A28" s="100" t="s">
        <v>13</v>
      </c>
      <c r="B28" s="18" t="s">
        <v>14</v>
      </c>
      <c r="C28" s="19">
        <v>16755.34</v>
      </c>
      <c r="D28" s="87">
        <v>441615</v>
      </c>
      <c r="E28" s="81">
        <v>426668</v>
      </c>
      <c r="F28" s="78">
        <f>+E28-D28</f>
        <v>-14947</v>
      </c>
      <c r="G28" s="81">
        <v>426668</v>
      </c>
      <c r="H28" s="81">
        <v>368762</v>
      </c>
      <c r="I28" s="84">
        <f>+H28-G28</f>
        <v>-57906</v>
      </c>
      <c r="J28" s="21">
        <v>108</v>
      </c>
      <c r="K28" s="22">
        <v>109</v>
      </c>
      <c r="L28" s="33">
        <f>+K28-J28</f>
        <v>1</v>
      </c>
      <c r="M28" s="22">
        <v>101</v>
      </c>
      <c r="N28" s="70" t="s">
        <v>15</v>
      </c>
      <c r="O28" s="84"/>
      <c r="P28" s="87">
        <v>2328317.95</v>
      </c>
      <c r="Q28" s="81">
        <v>2325226</v>
      </c>
      <c r="R28" s="78">
        <f>+Q28-P28</f>
        <v>-3091.9500000001863</v>
      </c>
      <c r="S28" s="81">
        <v>2212570</v>
      </c>
      <c r="T28" s="95" t="s">
        <v>16</v>
      </c>
    </row>
    <row r="29" spans="1:20" s="9" customFormat="1" ht="12.75">
      <c r="A29" s="101"/>
      <c r="B29" s="23" t="s">
        <v>17</v>
      </c>
      <c r="C29" s="24">
        <v>1098.44</v>
      </c>
      <c r="D29" s="88"/>
      <c r="E29" s="82"/>
      <c r="F29" s="90"/>
      <c r="G29" s="82"/>
      <c r="H29" s="82"/>
      <c r="I29" s="85"/>
      <c r="J29" s="25">
        <v>300</v>
      </c>
      <c r="K29" s="26">
        <v>294</v>
      </c>
      <c r="L29" s="27">
        <f>+K29-J29</f>
        <v>-6</v>
      </c>
      <c r="M29" s="26">
        <v>304</v>
      </c>
      <c r="N29" s="71"/>
      <c r="O29" s="116"/>
      <c r="P29" s="88"/>
      <c r="Q29" s="82"/>
      <c r="R29" s="90"/>
      <c r="S29" s="82"/>
      <c r="T29" s="96"/>
    </row>
    <row r="30" spans="1:20" s="9" customFormat="1" ht="13.5" thickBot="1">
      <c r="A30" s="102"/>
      <c r="B30" s="23" t="s">
        <v>18</v>
      </c>
      <c r="C30" s="24">
        <v>778.82</v>
      </c>
      <c r="D30" s="88"/>
      <c r="E30" s="82"/>
      <c r="F30" s="90"/>
      <c r="G30" s="82"/>
      <c r="H30" s="82"/>
      <c r="I30" s="85"/>
      <c r="J30" s="25">
        <v>268</v>
      </c>
      <c r="K30" s="26">
        <v>237</v>
      </c>
      <c r="L30" s="27">
        <f>+K30-J30</f>
        <v>-31</v>
      </c>
      <c r="M30" s="26">
        <v>222</v>
      </c>
      <c r="N30" s="72"/>
      <c r="O30" s="117"/>
      <c r="P30" s="88"/>
      <c r="Q30" s="82"/>
      <c r="R30" s="90"/>
      <c r="S30" s="82"/>
      <c r="T30" s="96"/>
    </row>
    <row r="31" spans="1:20" s="9" customFormat="1" ht="12.75">
      <c r="A31" s="100" t="s">
        <v>19</v>
      </c>
      <c r="B31" s="18" t="s">
        <v>14</v>
      </c>
      <c r="C31" s="19">
        <v>15430.63</v>
      </c>
      <c r="D31" s="87">
        <v>661290.57</v>
      </c>
      <c r="E31" s="81">
        <v>662970.58</v>
      </c>
      <c r="F31" s="78">
        <f>+E31-D31</f>
        <v>1680.0100000000093</v>
      </c>
      <c r="G31" s="81">
        <v>609598.75</v>
      </c>
      <c r="H31" s="81">
        <v>662790.58</v>
      </c>
      <c r="I31" s="84">
        <f>+H31-G31</f>
        <v>53191.82999999996</v>
      </c>
      <c r="J31" s="21">
        <v>159</v>
      </c>
      <c r="K31" s="75" t="s">
        <v>26</v>
      </c>
      <c r="L31" s="78"/>
      <c r="M31" s="22">
        <v>173</v>
      </c>
      <c r="N31" s="22">
        <v>208</v>
      </c>
      <c r="O31" s="38">
        <f>+N31-M31</f>
        <v>35</v>
      </c>
      <c r="P31" s="87">
        <v>3976743.46</v>
      </c>
      <c r="Q31" s="75" t="s">
        <v>26</v>
      </c>
      <c r="R31" s="78"/>
      <c r="S31" s="81">
        <v>3657592</v>
      </c>
      <c r="T31" s="95" t="s">
        <v>16</v>
      </c>
    </row>
    <row r="32" spans="1:20" s="9" customFormat="1" ht="12.75">
      <c r="A32" s="101"/>
      <c r="B32" s="23" t="s">
        <v>17</v>
      </c>
      <c r="C32" s="24">
        <v>1041.7</v>
      </c>
      <c r="D32" s="88"/>
      <c r="E32" s="82"/>
      <c r="F32" s="90"/>
      <c r="G32" s="82"/>
      <c r="H32" s="82"/>
      <c r="I32" s="85"/>
      <c r="J32" s="25">
        <v>763</v>
      </c>
      <c r="K32" s="76"/>
      <c r="L32" s="79"/>
      <c r="M32" s="26">
        <v>778</v>
      </c>
      <c r="N32" s="26">
        <v>817</v>
      </c>
      <c r="O32" s="35">
        <f>+N32-M32</f>
        <v>39</v>
      </c>
      <c r="P32" s="88"/>
      <c r="Q32" s="127"/>
      <c r="R32" s="90"/>
      <c r="S32" s="82"/>
      <c r="T32" s="96"/>
    </row>
    <row r="33" spans="1:20" s="9" customFormat="1" ht="13.5" thickBot="1">
      <c r="A33" s="102"/>
      <c r="B33" s="23" t="s">
        <v>18</v>
      </c>
      <c r="C33" s="29">
        <v>724.41</v>
      </c>
      <c r="D33" s="89"/>
      <c r="E33" s="83"/>
      <c r="F33" s="91"/>
      <c r="G33" s="83"/>
      <c r="H33" s="83"/>
      <c r="I33" s="86"/>
      <c r="J33" s="39">
        <v>698</v>
      </c>
      <c r="K33" s="77"/>
      <c r="L33" s="80"/>
      <c r="M33" s="40">
        <v>530</v>
      </c>
      <c r="N33" s="40">
        <v>596</v>
      </c>
      <c r="O33" s="35">
        <f>+N33-M33</f>
        <v>66</v>
      </c>
      <c r="P33" s="89"/>
      <c r="Q33" s="128"/>
      <c r="R33" s="91"/>
      <c r="S33" s="83"/>
      <c r="T33" s="97"/>
    </row>
    <row r="34" spans="1:20" s="9" customFormat="1" ht="12.75">
      <c r="A34" s="111" t="s">
        <v>20</v>
      </c>
      <c r="B34" s="18" t="s">
        <v>14</v>
      </c>
      <c r="C34" s="19">
        <v>17101</v>
      </c>
      <c r="D34" s="118" t="s">
        <v>27</v>
      </c>
      <c r="E34" s="121" t="s">
        <v>27</v>
      </c>
      <c r="F34" s="124"/>
      <c r="G34" s="121" t="s">
        <v>27</v>
      </c>
      <c r="H34" s="81">
        <v>655255</v>
      </c>
      <c r="I34" s="84"/>
      <c r="J34" s="41">
        <v>139</v>
      </c>
      <c r="K34" s="22">
        <v>156</v>
      </c>
      <c r="L34" s="33">
        <f aca="true" t="shared" si="1" ref="L34:L43">+K34-J34</f>
        <v>17</v>
      </c>
      <c r="M34" s="22">
        <v>128</v>
      </c>
      <c r="N34" s="70" t="s">
        <v>28</v>
      </c>
      <c r="O34" s="84"/>
      <c r="P34" s="87">
        <v>3555073</v>
      </c>
      <c r="Q34" s="81">
        <v>4164604</v>
      </c>
      <c r="R34" s="78">
        <f>+Q34-P34</f>
        <v>609531</v>
      </c>
      <c r="S34" s="81">
        <v>3931528</v>
      </c>
      <c r="T34" s="95" t="s">
        <v>16</v>
      </c>
    </row>
    <row r="35" spans="1:20" s="9" customFormat="1" ht="12.75">
      <c r="A35" s="112"/>
      <c r="B35" s="23" t="s">
        <v>17</v>
      </c>
      <c r="C35" s="24">
        <v>900.39</v>
      </c>
      <c r="D35" s="119"/>
      <c r="E35" s="122"/>
      <c r="F35" s="125"/>
      <c r="G35" s="122"/>
      <c r="H35" s="82"/>
      <c r="I35" s="85"/>
      <c r="J35" s="42">
        <v>584</v>
      </c>
      <c r="K35" s="26">
        <v>710</v>
      </c>
      <c r="L35" s="27">
        <f t="shared" si="1"/>
        <v>126</v>
      </c>
      <c r="M35" s="26">
        <v>610</v>
      </c>
      <c r="N35" s="71"/>
      <c r="O35" s="98"/>
      <c r="P35" s="88"/>
      <c r="Q35" s="82"/>
      <c r="R35" s="90"/>
      <c r="S35" s="82"/>
      <c r="T35" s="96"/>
    </row>
    <row r="36" spans="1:20" s="9" customFormat="1" ht="12.75">
      <c r="A36" s="112"/>
      <c r="B36" s="23" t="s">
        <v>18</v>
      </c>
      <c r="C36" s="24">
        <v>1600.2</v>
      </c>
      <c r="D36" s="119"/>
      <c r="E36" s="122"/>
      <c r="F36" s="125"/>
      <c r="G36" s="122"/>
      <c r="H36" s="82"/>
      <c r="I36" s="85"/>
      <c r="J36" s="42">
        <v>72</v>
      </c>
      <c r="K36" s="26">
        <v>71</v>
      </c>
      <c r="L36" s="27">
        <f t="shared" si="1"/>
        <v>-1</v>
      </c>
      <c r="M36" s="26">
        <v>79</v>
      </c>
      <c r="N36" s="71"/>
      <c r="O36" s="98"/>
      <c r="P36" s="88"/>
      <c r="Q36" s="82"/>
      <c r="R36" s="90"/>
      <c r="S36" s="82"/>
      <c r="T36" s="96"/>
    </row>
    <row r="37" spans="1:20" s="9" customFormat="1" ht="13.5" thickBot="1">
      <c r="A37" s="113"/>
      <c r="B37" s="32" t="s">
        <v>22</v>
      </c>
      <c r="C37" s="29">
        <v>912.33</v>
      </c>
      <c r="D37" s="120"/>
      <c r="E37" s="123"/>
      <c r="F37" s="126"/>
      <c r="G37" s="123"/>
      <c r="H37" s="83"/>
      <c r="I37" s="86"/>
      <c r="J37" s="43">
        <v>513</v>
      </c>
      <c r="K37" s="31">
        <v>498</v>
      </c>
      <c r="L37" s="36">
        <f t="shared" si="1"/>
        <v>-15</v>
      </c>
      <c r="M37" s="31">
        <v>445</v>
      </c>
      <c r="N37" s="72"/>
      <c r="O37" s="99"/>
      <c r="P37" s="89"/>
      <c r="Q37" s="83"/>
      <c r="R37" s="91"/>
      <c r="S37" s="83"/>
      <c r="T37" s="97"/>
    </row>
    <row r="38" spans="1:20" s="9" customFormat="1" ht="12.75">
      <c r="A38" s="111" t="s">
        <v>23</v>
      </c>
      <c r="B38" s="18" t="s">
        <v>14</v>
      </c>
      <c r="C38" s="19">
        <v>14568.49</v>
      </c>
      <c r="D38" s="87">
        <v>2393498</v>
      </c>
      <c r="E38" s="81">
        <v>2280317</v>
      </c>
      <c r="F38" s="78">
        <f>+E38-D38</f>
        <v>-113181</v>
      </c>
      <c r="G38" s="81">
        <v>2280317</v>
      </c>
      <c r="H38" s="81">
        <v>2280317</v>
      </c>
      <c r="I38" s="84">
        <f>+H38-G38</f>
        <v>0</v>
      </c>
      <c r="J38" s="44">
        <v>696</v>
      </c>
      <c r="K38" s="45">
        <v>827</v>
      </c>
      <c r="L38" s="28">
        <f t="shared" si="1"/>
        <v>131</v>
      </c>
      <c r="M38" s="45">
        <v>722</v>
      </c>
      <c r="N38" s="45">
        <v>677</v>
      </c>
      <c r="O38" s="38">
        <f aca="true" t="shared" si="2" ref="O38:O43">+N38-M38</f>
        <v>-45</v>
      </c>
      <c r="P38" s="87">
        <v>13622217</v>
      </c>
      <c r="Q38" s="81">
        <v>14383497</v>
      </c>
      <c r="R38" s="78">
        <f>+Q38-P38</f>
        <v>761280</v>
      </c>
      <c r="S38" s="81">
        <v>13938100</v>
      </c>
      <c r="T38" s="95" t="s">
        <v>16</v>
      </c>
    </row>
    <row r="39" spans="1:20" s="9" customFormat="1" ht="12.75">
      <c r="A39" s="112"/>
      <c r="B39" s="23" t="s">
        <v>17</v>
      </c>
      <c r="C39" s="24">
        <v>819.36</v>
      </c>
      <c r="D39" s="88"/>
      <c r="E39" s="82"/>
      <c r="F39" s="90"/>
      <c r="G39" s="82"/>
      <c r="H39" s="82"/>
      <c r="I39" s="85"/>
      <c r="J39" s="25">
        <v>2580</v>
      </c>
      <c r="K39" s="26">
        <v>2661</v>
      </c>
      <c r="L39" s="27">
        <f t="shared" si="1"/>
        <v>81</v>
      </c>
      <c r="M39" s="26">
        <v>2506</v>
      </c>
      <c r="N39" s="26">
        <v>2416</v>
      </c>
      <c r="O39" s="35">
        <f t="shared" si="2"/>
        <v>-90</v>
      </c>
      <c r="P39" s="88"/>
      <c r="Q39" s="82"/>
      <c r="R39" s="90"/>
      <c r="S39" s="82"/>
      <c r="T39" s="96"/>
    </row>
    <row r="40" spans="1:20" s="9" customFormat="1" ht="13.5" thickBot="1">
      <c r="A40" s="112"/>
      <c r="B40" s="23" t="s">
        <v>18</v>
      </c>
      <c r="C40" s="24">
        <v>833.03</v>
      </c>
      <c r="D40" s="88"/>
      <c r="E40" s="82"/>
      <c r="F40" s="90"/>
      <c r="G40" s="82"/>
      <c r="H40" s="82"/>
      <c r="I40" s="85"/>
      <c r="J40" s="25">
        <v>1393</v>
      </c>
      <c r="K40" s="26">
        <v>1649</v>
      </c>
      <c r="L40" s="27">
        <f t="shared" si="1"/>
        <v>256</v>
      </c>
      <c r="M40" s="26">
        <v>1425</v>
      </c>
      <c r="N40" s="26">
        <v>1460</v>
      </c>
      <c r="O40" s="35">
        <f t="shared" si="2"/>
        <v>35</v>
      </c>
      <c r="P40" s="88"/>
      <c r="Q40" s="82"/>
      <c r="R40" s="90"/>
      <c r="S40" s="82"/>
      <c r="T40" s="96"/>
    </row>
    <row r="41" spans="1:20" s="9" customFormat="1" ht="12.75">
      <c r="A41" s="100" t="s">
        <v>24</v>
      </c>
      <c r="B41" s="18" t="s">
        <v>14</v>
      </c>
      <c r="C41" s="19">
        <v>12704.98</v>
      </c>
      <c r="D41" s="87">
        <v>794864</v>
      </c>
      <c r="E41" s="81">
        <v>763053</v>
      </c>
      <c r="F41" s="78">
        <f>+E41-D41</f>
        <v>-31811</v>
      </c>
      <c r="G41" s="81">
        <v>763053</v>
      </c>
      <c r="H41" s="81">
        <v>703686</v>
      </c>
      <c r="I41" s="84">
        <f>+H41-G41</f>
        <v>-59367</v>
      </c>
      <c r="J41" s="21">
        <v>230</v>
      </c>
      <c r="K41" s="22">
        <v>239</v>
      </c>
      <c r="L41" s="33">
        <f t="shared" si="1"/>
        <v>9</v>
      </c>
      <c r="M41" s="22">
        <v>212</v>
      </c>
      <c r="N41" s="22">
        <v>230</v>
      </c>
      <c r="O41" s="33">
        <f t="shared" si="2"/>
        <v>18</v>
      </c>
      <c r="P41" s="87">
        <v>4468288</v>
      </c>
      <c r="Q41" s="81">
        <v>4821481</v>
      </c>
      <c r="R41" s="78">
        <f>+Q41-P41</f>
        <v>353193</v>
      </c>
      <c r="S41" s="81">
        <v>4468288</v>
      </c>
      <c r="T41" s="95" t="s">
        <v>16</v>
      </c>
    </row>
    <row r="42" spans="1:20" s="9" customFormat="1" ht="12.75">
      <c r="A42" s="101"/>
      <c r="B42" s="23" t="s">
        <v>17</v>
      </c>
      <c r="C42" s="24">
        <v>1123.66</v>
      </c>
      <c r="D42" s="88"/>
      <c r="E42" s="82"/>
      <c r="F42" s="90"/>
      <c r="G42" s="82"/>
      <c r="H42" s="82"/>
      <c r="I42" s="85"/>
      <c r="J42" s="25">
        <v>998</v>
      </c>
      <c r="K42" s="26">
        <v>1060</v>
      </c>
      <c r="L42" s="27">
        <f t="shared" si="1"/>
        <v>62</v>
      </c>
      <c r="M42" s="26">
        <v>1014</v>
      </c>
      <c r="N42" s="26">
        <v>946</v>
      </c>
      <c r="O42" s="27">
        <f t="shared" si="2"/>
        <v>-68</v>
      </c>
      <c r="P42" s="88"/>
      <c r="Q42" s="82"/>
      <c r="R42" s="90"/>
      <c r="S42" s="82"/>
      <c r="T42" s="96"/>
    </row>
    <row r="43" spans="1:20" s="9" customFormat="1" ht="13.5" thickBot="1">
      <c r="A43" s="102"/>
      <c r="B43" s="32" t="s">
        <v>18</v>
      </c>
      <c r="C43" s="29">
        <v>537.82</v>
      </c>
      <c r="D43" s="89"/>
      <c r="E43" s="83"/>
      <c r="F43" s="91"/>
      <c r="G43" s="83"/>
      <c r="H43" s="83"/>
      <c r="I43" s="86"/>
      <c r="J43" s="30">
        <v>872</v>
      </c>
      <c r="K43" s="31">
        <v>860</v>
      </c>
      <c r="L43" s="36">
        <f t="shared" si="1"/>
        <v>-12</v>
      </c>
      <c r="M43" s="31">
        <v>778</v>
      </c>
      <c r="N43" s="31">
        <v>692</v>
      </c>
      <c r="O43" s="36">
        <f t="shared" si="2"/>
        <v>-86</v>
      </c>
      <c r="P43" s="89"/>
      <c r="Q43" s="83"/>
      <c r="R43" s="91"/>
      <c r="S43" s="83"/>
      <c r="T43" s="97"/>
    </row>
    <row r="47" ht="16.5" thickBot="1">
      <c r="A47" s="1" t="s">
        <v>29</v>
      </c>
    </row>
    <row r="48" spans="1:18" ht="12.75" customHeight="1">
      <c r="A48" s="136" t="s">
        <v>1</v>
      </c>
      <c r="B48" s="137"/>
      <c r="C48" s="132" t="s">
        <v>3</v>
      </c>
      <c r="D48" s="93"/>
      <c r="E48" s="93"/>
      <c r="F48" s="93"/>
      <c r="G48" s="110"/>
      <c r="H48" s="94"/>
      <c r="I48" s="92" t="s">
        <v>5</v>
      </c>
      <c r="J48" s="93"/>
      <c r="K48" s="93"/>
      <c r="L48" s="93"/>
      <c r="M48" s="94"/>
      <c r="O48"/>
      <c r="R48"/>
    </row>
    <row r="49" spans="1:18" ht="23.25" thickBot="1">
      <c r="A49" s="138"/>
      <c r="B49" s="139"/>
      <c r="C49" s="46" t="s">
        <v>8</v>
      </c>
      <c r="D49" s="13" t="s">
        <v>9</v>
      </c>
      <c r="E49" s="14" t="s">
        <v>10</v>
      </c>
      <c r="F49" s="13" t="s">
        <v>11</v>
      </c>
      <c r="G49" s="13" t="s">
        <v>12</v>
      </c>
      <c r="H49" s="15" t="s">
        <v>10</v>
      </c>
      <c r="I49" s="12" t="s">
        <v>8</v>
      </c>
      <c r="J49" s="13" t="s">
        <v>9</v>
      </c>
      <c r="K49" s="14" t="s">
        <v>10</v>
      </c>
      <c r="L49" s="13" t="s">
        <v>11</v>
      </c>
      <c r="M49" s="16" t="s">
        <v>12</v>
      </c>
      <c r="O49"/>
      <c r="R49"/>
    </row>
    <row r="50" spans="1:18" ht="12.75">
      <c r="A50" s="140" t="s">
        <v>13</v>
      </c>
      <c r="B50" s="141"/>
      <c r="C50" s="129">
        <v>1997729</v>
      </c>
      <c r="D50" s="81">
        <v>2019893</v>
      </c>
      <c r="E50" s="78">
        <f>+D50-C50</f>
        <v>22164</v>
      </c>
      <c r="F50" s="81">
        <v>1885398</v>
      </c>
      <c r="G50" s="81">
        <v>1959858</v>
      </c>
      <c r="H50" s="84">
        <f>+G50-F50</f>
        <v>74460</v>
      </c>
      <c r="I50" s="87">
        <v>13264302</v>
      </c>
      <c r="J50" s="81">
        <v>13685600</v>
      </c>
      <c r="K50" s="78">
        <f>+J50-I50</f>
        <v>421298</v>
      </c>
      <c r="L50" s="81">
        <v>13345259</v>
      </c>
      <c r="M50" s="95" t="s">
        <v>16</v>
      </c>
      <c r="O50"/>
      <c r="R50"/>
    </row>
    <row r="51" spans="1:18" ht="12.75">
      <c r="A51" s="142"/>
      <c r="B51" s="143"/>
      <c r="C51" s="130"/>
      <c r="D51" s="82"/>
      <c r="E51" s="90"/>
      <c r="F51" s="82"/>
      <c r="G51" s="82"/>
      <c r="H51" s="85"/>
      <c r="I51" s="88"/>
      <c r="J51" s="82"/>
      <c r="K51" s="90"/>
      <c r="L51" s="82"/>
      <c r="M51" s="96"/>
      <c r="O51"/>
      <c r="R51"/>
    </row>
    <row r="52" spans="1:18" ht="13.5" thickBot="1">
      <c r="A52" s="144"/>
      <c r="B52" s="145"/>
      <c r="C52" s="130"/>
      <c r="D52" s="82"/>
      <c r="E52" s="90"/>
      <c r="F52" s="82"/>
      <c r="G52" s="82"/>
      <c r="H52" s="85"/>
      <c r="I52" s="88"/>
      <c r="J52" s="82"/>
      <c r="K52" s="90"/>
      <c r="L52" s="82"/>
      <c r="M52" s="96"/>
      <c r="O52"/>
      <c r="R52"/>
    </row>
    <row r="53" spans="1:18" ht="12.75">
      <c r="A53" s="146" t="s">
        <v>19</v>
      </c>
      <c r="B53" s="137"/>
      <c r="C53" s="129">
        <v>1418193</v>
      </c>
      <c r="D53" s="81">
        <v>1400000</v>
      </c>
      <c r="E53" s="78">
        <f>+D53-C53</f>
        <v>-18193</v>
      </c>
      <c r="F53" s="81">
        <v>1362382</v>
      </c>
      <c r="G53" s="81">
        <v>1402500</v>
      </c>
      <c r="H53" s="84">
        <f>+G53-F53</f>
        <v>40118</v>
      </c>
      <c r="I53" s="87">
        <f>8509158+196649</f>
        <v>8705807</v>
      </c>
      <c r="J53" s="81">
        <f>8400000+479000</f>
        <v>8879000</v>
      </c>
      <c r="K53" s="78">
        <f>+J53-I53</f>
        <v>173193</v>
      </c>
      <c r="L53" s="81">
        <f>8174292+75708</f>
        <v>8250000</v>
      </c>
      <c r="M53" s="95">
        <v>9642000</v>
      </c>
      <c r="O53"/>
      <c r="R53"/>
    </row>
    <row r="54" spans="1:18" ht="12.75">
      <c r="A54" s="142"/>
      <c r="B54" s="143"/>
      <c r="C54" s="130"/>
      <c r="D54" s="82"/>
      <c r="E54" s="90"/>
      <c r="F54" s="82"/>
      <c r="G54" s="82"/>
      <c r="H54" s="85"/>
      <c r="I54" s="88"/>
      <c r="J54" s="82"/>
      <c r="K54" s="90"/>
      <c r="L54" s="82"/>
      <c r="M54" s="96"/>
      <c r="O54"/>
      <c r="R54"/>
    </row>
    <row r="55" spans="1:18" ht="13.5" thickBot="1">
      <c r="A55" s="147"/>
      <c r="B55" s="139"/>
      <c r="C55" s="131"/>
      <c r="D55" s="83"/>
      <c r="E55" s="91"/>
      <c r="F55" s="83"/>
      <c r="G55" s="83"/>
      <c r="H55" s="86"/>
      <c r="I55" s="89"/>
      <c r="J55" s="83"/>
      <c r="K55" s="91"/>
      <c r="L55" s="83"/>
      <c r="M55" s="97"/>
      <c r="O55"/>
      <c r="R55"/>
    </row>
    <row r="56" spans="1:18" ht="12.75" customHeight="1">
      <c r="A56" s="148" t="s">
        <v>20</v>
      </c>
      <c r="B56" s="141"/>
      <c r="C56" s="133">
        <v>1206433</v>
      </c>
      <c r="D56" s="121">
        <v>1345000</v>
      </c>
      <c r="E56" s="124">
        <f>+D56-C56</f>
        <v>138567</v>
      </c>
      <c r="F56" s="121">
        <v>999874</v>
      </c>
      <c r="G56" s="81">
        <v>1210943</v>
      </c>
      <c r="H56" s="84">
        <f>+G56-F56</f>
        <v>211069</v>
      </c>
      <c r="I56" s="87">
        <v>8420558</v>
      </c>
      <c r="J56" s="81">
        <v>8071000</v>
      </c>
      <c r="K56" s="78">
        <f>+J56-I56</f>
        <v>-349558</v>
      </c>
      <c r="L56" s="81">
        <v>7443688</v>
      </c>
      <c r="M56" s="95" t="s">
        <v>16</v>
      </c>
      <c r="O56"/>
      <c r="R56"/>
    </row>
    <row r="57" spans="1:18" ht="12.75">
      <c r="A57" s="149"/>
      <c r="B57" s="143"/>
      <c r="C57" s="134"/>
      <c r="D57" s="122"/>
      <c r="E57" s="125"/>
      <c r="F57" s="122"/>
      <c r="G57" s="82"/>
      <c r="H57" s="85"/>
      <c r="I57" s="88"/>
      <c r="J57" s="82"/>
      <c r="K57" s="90"/>
      <c r="L57" s="82"/>
      <c r="M57" s="96"/>
      <c r="O57"/>
      <c r="R57"/>
    </row>
    <row r="58" spans="1:18" ht="12.75">
      <c r="A58" s="149"/>
      <c r="B58" s="143"/>
      <c r="C58" s="134"/>
      <c r="D58" s="122"/>
      <c r="E58" s="125"/>
      <c r="F58" s="122"/>
      <c r="G58" s="82"/>
      <c r="H58" s="85"/>
      <c r="I58" s="88"/>
      <c r="J58" s="82"/>
      <c r="K58" s="90"/>
      <c r="L58" s="82"/>
      <c r="M58" s="96"/>
      <c r="O58"/>
      <c r="R58"/>
    </row>
    <row r="59" spans="1:18" ht="13.5" thickBot="1">
      <c r="A59" s="150"/>
      <c r="B59" s="145"/>
      <c r="C59" s="135"/>
      <c r="D59" s="123"/>
      <c r="E59" s="126"/>
      <c r="F59" s="123"/>
      <c r="G59" s="83"/>
      <c r="H59" s="86"/>
      <c r="I59" s="89"/>
      <c r="J59" s="83"/>
      <c r="K59" s="91"/>
      <c r="L59" s="83"/>
      <c r="M59" s="97"/>
      <c r="O59"/>
      <c r="R59"/>
    </row>
    <row r="60" spans="1:18" ht="12.75">
      <c r="A60" s="146" t="s">
        <v>23</v>
      </c>
      <c r="B60" s="137"/>
      <c r="C60" s="129">
        <v>1543495</v>
      </c>
      <c r="D60" s="81">
        <v>1450000</v>
      </c>
      <c r="E60" s="78">
        <f>+D60-C60</f>
        <v>-93495</v>
      </c>
      <c r="F60" s="81">
        <v>1310743</v>
      </c>
      <c r="G60" s="81">
        <v>1260330</v>
      </c>
      <c r="H60" s="84">
        <f>+G60-F60</f>
        <v>-50413</v>
      </c>
      <c r="I60" s="87">
        <v>9957033</v>
      </c>
      <c r="J60" s="81">
        <v>9567262</v>
      </c>
      <c r="K60" s="78">
        <f>+J60-I60</f>
        <v>-389771</v>
      </c>
      <c r="L60" s="81">
        <v>8532629</v>
      </c>
      <c r="M60" s="95" t="s">
        <v>16</v>
      </c>
      <c r="O60"/>
      <c r="R60"/>
    </row>
    <row r="61" spans="1:18" ht="12.75">
      <c r="A61" s="142"/>
      <c r="B61" s="143"/>
      <c r="C61" s="130"/>
      <c r="D61" s="82"/>
      <c r="E61" s="90"/>
      <c r="F61" s="82"/>
      <c r="G61" s="82"/>
      <c r="H61" s="85"/>
      <c r="I61" s="88"/>
      <c r="J61" s="82"/>
      <c r="K61" s="90"/>
      <c r="L61" s="82"/>
      <c r="M61" s="96"/>
      <c r="O61"/>
      <c r="R61"/>
    </row>
    <row r="62" spans="1:18" ht="13.5" thickBot="1">
      <c r="A62" s="147"/>
      <c r="B62" s="139"/>
      <c r="C62" s="130"/>
      <c r="D62" s="82"/>
      <c r="E62" s="90"/>
      <c r="F62" s="82"/>
      <c r="G62" s="82"/>
      <c r="H62" s="85"/>
      <c r="I62" s="88"/>
      <c r="J62" s="82"/>
      <c r="K62" s="90"/>
      <c r="L62" s="82"/>
      <c r="M62" s="96"/>
      <c r="O62"/>
      <c r="R62"/>
    </row>
    <row r="63" spans="1:18" ht="12.75" customHeight="1">
      <c r="A63" s="140" t="s">
        <v>24</v>
      </c>
      <c r="B63" s="141"/>
      <c r="C63" s="129">
        <v>3091279</v>
      </c>
      <c r="D63" s="81">
        <v>2991085</v>
      </c>
      <c r="E63" s="78">
        <f>+D63-C63</f>
        <v>-100194</v>
      </c>
      <c r="F63" s="81">
        <v>3049734</v>
      </c>
      <c r="G63" s="81">
        <v>2932437</v>
      </c>
      <c r="H63" s="84">
        <f>+G63-F63</f>
        <v>-117297</v>
      </c>
      <c r="I63" s="87">
        <v>18547674</v>
      </c>
      <c r="J63" s="81">
        <v>19300000</v>
      </c>
      <c r="K63" s="78">
        <f>+J63-I63</f>
        <v>752326</v>
      </c>
      <c r="L63" s="81">
        <v>18547674</v>
      </c>
      <c r="M63" s="95" t="s">
        <v>16</v>
      </c>
      <c r="O63"/>
      <c r="R63"/>
    </row>
    <row r="64" spans="1:18" ht="12.75">
      <c r="A64" s="142"/>
      <c r="B64" s="143"/>
      <c r="C64" s="130"/>
      <c r="D64" s="82"/>
      <c r="E64" s="90"/>
      <c r="F64" s="82"/>
      <c r="G64" s="82"/>
      <c r="H64" s="85"/>
      <c r="I64" s="88"/>
      <c r="J64" s="82"/>
      <c r="K64" s="90"/>
      <c r="L64" s="82"/>
      <c r="M64" s="96"/>
      <c r="O64"/>
      <c r="R64"/>
    </row>
    <row r="65" spans="1:18" ht="13.5" thickBot="1">
      <c r="A65" s="147"/>
      <c r="B65" s="139"/>
      <c r="C65" s="131"/>
      <c r="D65" s="83"/>
      <c r="E65" s="91"/>
      <c r="F65" s="83"/>
      <c r="G65" s="83"/>
      <c r="H65" s="86"/>
      <c r="I65" s="89"/>
      <c r="J65" s="83"/>
      <c r="K65" s="91"/>
      <c r="L65" s="83"/>
      <c r="M65" s="97"/>
      <c r="O65"/>
      <c r="R65"/>
    </row>
    <row r="67" ht="13.5" thickBot="1"/>
    <row r="68" spans="1:15" ht="12.75">
      <c r="A68" s="136" t="s">
        <v>1</v>
      </c>
      <c r="B68" s="137"/>
      <c r="C68" s="154" t="s">
        <v>2</v>
      </c>
      <c r="D68" s="155"/>
      <c r="E68" s="156"/>
      <c r="F68" s="156"/>
      <c r="G68" s="156"/>
      <c r="H68" s="156"/>
      <c r="I68" s="157"/>
      <c r="J68" s="107" t="s">
        <v>4</v>
      </c>
      <c r="K68" s="108"/>
      <c r="L68" s="108"/>
      <c r="M68" s="108"/>
      <c r="N68" s="108"/>
      <c r="O68" s="109"/>
    </row>
    <row r="69" spans="1:15" ht="23.25" thickBot="1">
      <c r="A69" s="138"/>
      <c r="B69" s="139"/>
      <c r="C69" s="47" t="s">
        <v>6</v>
      </c>
      <c r="D69" s="10" t="s">
        <v>8</v>
      </c>
      <c r="E69" s="10" t="s">
        <v>9</v>
      </c>
      <c r="F69" s="10" t="s">
        <v>10</v>
      </c>
      <c r="G69" s="10" t="s">
        <v>11</v>
      </c>
      <c r="H69" s="10" t="s">
        <v>12</v>
      </c>
      <c r="I69" s="11" t="s">
        <v>10</v>
      </c>
      <c r="J69" s="12" t="s">
        <v>8</v>
      </c>
      <c r="K69" s="13" t="s">
        <v>9</v>
      </c>
      <c r="L69" s="14" t="s">
        <v>10</v>
      </c>
      <c r="M69" s="13" t="s">
        <v>11</v>
      </c>
      <c r="N69" s="13" t="s">
        <v>12</v>
      </c>
      <c r="O69" s="15" t="s">
        <v>10</v>
      </c>
    </row>
    <row r="70" spans="1:18" s="9" customFormat="1" ht="16.5" customHeight="1">
      <c r="A70" s="140" t="s">
        <v>13</v>
      </c>
      <c r="B70" s="151"/>
      <c r="C70" s="48" t="s">
        <v>14</v>
      </c>
      <c r="D70" s="49">
        <v>14542.97</v>
      </c>
      <c r="E70" s="49">
        <v>13986.52</v>
      </c>
      <c r="F70" s="49">
        <f aca="true" t="shared" si="3" ref="F70:F75">+E70-D70</f>
        <v>-556.4499999999989</v>
      </c>
      <c r="G70" s="49">
        <v>14207.29</v>
      </c>
      <c r="H70" s="49">
        <v>14770</v>
      </c>
      <c r="I70" s="50">
        <f aca="true" t="shared" si="4" ref="I70:I75">+H70-G70</f>
        <v>562.7099999999991</v>
      </c>
      <c r="J70" s="21">
        <v>603</v>
      </c>
      <c r="K70" s="22">
        <v>630</v>
      </c>
      <c r="L70" s="33">
        <f aca="true" t="shared" si="5" ref="L70:L75">+K70-J70</f>
        <v>27</v>
      </c>
      <c r="M70" s="22">
        <v>582</v>
      </c>
      <c r="N70" s="22">
        <v>669</v>
      </c>
      <c r="O70" s="34">
        <f aca="true" t="shared" si="6" ref="O70:O75">+N70-M70</f>
        <v>87</v>
      </c>
      <c r="R70" s="51"/>
    </row>
    <row r="71" spans="1:18" s="9" customFormat="1" ht="16.5" customHeight="1">
      <c r="A71" s="142"/>
      <c r="B71" s="152"/>
      <c r="C71" s="52" t="s">
        <v>17</v>
      </c>
      <c r="D71" s="53">
        <v>834.15</v>
      </c>
      <c r="E71" s="53">
        <v>1090.44</v>
      </c>
      <c r="F71" s="53">
        <f t="shared" si="3"/>
        <v>256.2900000000001</v>
      </c>
      <c r="G71" s="53">
        <v>1000.41</v>
      </c>
      <c r="H71" s="53">
        <v>1011.74</v>
      </c>
      <c r="I71" s="54">
        <f t="shared" si="4"/>
        <v>11.330000000000041</v>
      </c>
      <c r="J71" s="25">
        <v>2084</v>
      </c>
      <c r="K71" s="26">
        <v>2066</v>
      </c>
      <c r="L71" s="27">
        <f t="shared" si="5"/>
        <v>-18</v>
      </c>
      <c r="M71" s="26">
        <v>2009</v>
      </c>
      <c r="N71" s="26">
        <v>2101</v>
      </c>
      <c r="O71" s="35">
        <f t="shared" si="6"/>
        <v>92</v>
      </c>
      <c r="R71" s="51"/>
    </row>
    <row r="72" spans="1:18" s="9" customFormat="1" ht="16.5" customHeight="1" thickBot="1">
      <c r="A72" s="144"/>
      <c r="B72" s="158"/>
      <c r="C72" s="55" t="s">
        <v>18</v>
      </c>
      <c r="D72" s="56">
        <v>648.33</v>
      </c>
      <c r="E72" s="56">
        <v>701.21</v>
      </c>
      <c r="F72" s="56">
        <f t="shared" si="3"/>
        <v>52.879999999999995</v>
      </c>
      <c r="G72" s="56">
        <v>805.1</v>
      </c>
      <c r="H72" s="56">
        <v>680.52</v>
      </c>
      <c r="I72" s="57">
        <f t="shared" si="4"/>
        <v>-124.58000000000004</v>
      </c>
      <c r="J72" s="25">
        <v>2121</v>
      </c>
      <c r="K72" s="26">
        <v>2023</v>
      </c>
      <c r="L72" s="27">
        <f t="shared" si="5"/>
        <v>-98</v>
      </c>
      <c r="M72" s="26">
        <v>1797</v>
      </c>
      <c r="N72" s="26">
        <v>1845</v>
      </c>
      <c r="O72" s="35">
        <f t="shared" si="6"/>
        <v>48</v>
      </c>
      <c r="R72" s="51"/>
    </row>
    <row r="73" spans="1:18" s="9" customFormat="1" ht="16.5" customHeight="1">
      <c r="A73" s="146" t="s">
        <v>19</v>
      </c>
      <c r="B73" s="159"/>
      <c r="C73" s="48" t="s">
        <v>14</v>
      </c>
      <c r="D73" s="49">
        <v>20992.2</v>
      </c>
      <c r="E73" s="49">
        <v>16940.74</v>
      </c>
      <c r="F73" s="49">
        <f t="shared" si="3"/>
        <v>-4051.459999999999</v>
      </c>
      <c r="G73" s="49">
        <v>14829.81</v>
      </c>
      <c r="H73" s="49">
        <v>16940.74</v>
      </c>
      <c r="I73" s="50">
        <f t="shared" si="4"/>
        <v>2110.930000000002</v>
      </c>
      <c r="J73" s="21">
        <v>421</v>
      </c>
      <c r="K73" s="22">
        <v>550</v>
      </c>
      <c r="L73" s="33">
        <f t="shared" si="5"/>
        <v>129</v>
      </c>
      <c r="M73" s="22">
        <v>483</v>
      </c>
      <c r="N73" s="22">
        <v>530</v>
      </c>
      <c r="O73" s="34">
        <f t="shared" si="6"/>
        <v>47</v>
      </c>
      <c r="R73" s="51"/>
    </row>
    <row r="74" spans="1:18" s="9" customFormat="1" ht="16.5" customHeight="1">
      <c r="A74" s="142"/>
      <c r="B74" s="152"/>
      <c r="C74" s="52" t="s">
        <v>17</v>
      </c>
      <c r="D74" s="53">
        <v>1286.8</v>
      </c>
      <c r="E74" s="53">
        <v>1364.38</v>
      </c>
      <c r="F74" s="53">
        <f t="shared" si="3"/>
        <v>77.58000000000015</v>
      </c>
      <c r="G74" s="53">
        <v>1073.92</v>
      </c>
      <c r="H74" s="53">
        <v>1364.38</v>
      </c>
      <c r="I74" s="54">
        <f t="shared" si="4"/>
        <v>290.46000000000004</v>
      </c>
      <c r="J74" s="25">
        <v>1429</v>
      </c>
      <c r="K74" s="26">
        <v>1603</v>
      </c>
      <c r="L74" s="27">
        <f t="shared" si="5"/>
        <v>174</v>
      </c>
      <c r="M74" s="26">
        <v>1888</v>
      </c>
      <c r="N74" s="26">
        <v>2117</v>
      </c>
      <c r="O74" s="35">
        <f t="shared" si="6"/>
        <v>229</v>
      </c>
      <c r="R74" s="51"/>
    </row>
    <row r="75" spans="1:18" s="9" customFormat="1" ht="16.5" customHeight="1" thickBot="1">
      <c r="A75" s="147"/>
      <c r="B75" s="153"/>
      <c r="C75" s="55" t="s">
        <v>18</v>
      </c>
      <c r="D75" s="56">
        <v>584.93</v>
      </c>
      <c r="E75" s="56">
        <v>755.6</v>
      </c>
      <c r="F75" s="56">
        <f t="shared" si="3"/>
        <v>170.67000000000007</v>
      </c>
      <c r="G75" s="56">
        <v>579.31</v>
      </c>
      <c r="H75" s="56">
        <v>755.6</v>
      </c>
      <c r="I75" s="57">
        <f t="shared" si="4"/>
        <v>176.29000000000008</v>
      </c>
      <c r="J75" s="39">
        <v>1585</v>
      </c>
      <c r="K75" s="40">
        <v>1730</v>
      </c>
      <c r="L75" s="27">
        <f t="shared" si="5"/>
        <v>145</v>
      </c>
      <c r="M75" s="40">
        <v>1354</v>
      </c>
      <c r="N75" s="26">
        <v>1582</v>
      </c>
      <c r="O75" s="35">
        <f t="shared" si="6"/>
        <v>228</v>
      </c>
      <c r="R75" s="51"/>
    </row>
    <row r="76" spans="1:18" s="9" customFormat="1" ht="16.5" customHeight="1">
      <c r="A76" s="148" t="s">
        <v>20</v>
      </c>
      <c r="B76" s="151"/>
      <c r="C76" s="48" t="s">
        <v>14</v>
      </c>
      <c r="D76" s="49">
        <v>14124.72</v>
      </c>
      <c r="E76" s="49">
        <v>14759.12</v>
      </c>
      <c r="F76" s="58">
        <f aca="true" t="shared" si="7" ref="F76:F85">+E76-D76</f>
        <v>634.4000000000015</v>
      </c>
      <c r="G76" s="49">
        <v>10877.74</v>
      </c>
      <c r="H76" s="49">
        <v>13422</v>
      </c>
      <c r="I76" s="59">
        <f aca="true" t="shared" si="8" ref="I76:I85">+H76-G76</f>
        <v>2544.26</v>
      </c>
      <c r="J76" s="41">
        <v>345</v>
      </c>
      <c r="K76" s="22">
        <v>360</v>
      </c>
      <c r="L76" s="33">
        <f aca="true" t="shared" si="9" ref="L76:L85">+K76-J76</f>
        <v>15</v>
      </c>
      <c r="M76" s="22">
        <v>349</v>
      </c>
      <c r="N76" s="70" t="s">
        <v>30</v>
      </c>
      <c r="O76" s="84"/>
      <c r="R76" s="51"/>
    </row>
    <row r="77" spans="1:18" s="9" customFormat="1" ht="16.5" customHeight="1">
      <c r="A77" s="149"/>
      <c r="B77" s="152"/>
      <c r="C77" s="52" t="s">
        <v>17</v>
      </c>
      <c r="D77" s="53">
        <v>1182.91</v>
      </c>
      <c r="E77" s="53">
        <v>1143.07</v>
      </c>
      <c r="F77" s="60">
        <f t="shared" si="7"/>
        <v>-39.840000000000146</v>
      </c>
      <c r="G77" s="53">
        <v>1145.42</v>
      </c>
      <c r="H77" s="53">
        <v>948</v>
      </c>
      <c r="I77" s="61">
        <f t="shared" si="8"/>
        <v>-197.42000000000007</v>
      </c>
      <c r="J77" s="42">
        <v>1935</v>
      </c>
      <c r="K77" s="26">
        <v>2026</v>
      </c>
      <c r="L77" s="27">
        <f t="shared" si="9"/>
        <v>91</v>
      </c>
      <c r="M77" s="26">
        <v>2053</v>
      </c>
      <c r="N77" s="71"/>
      <c r="O77" s="85"/>
      <c r="R77" s="51"/>
    </row>
    <row r="78" spans="1:18" s="9" customFormat="1" ht="16.5" customHeight="1">
      <c r="A78" s="149"/>
      <c r="B78" s="152"/>
      <c r="C78" s="52" t="s">
        <v>18</v>
      </c>
      <c r="D78" s="53">
        <v>1731.33</v>
      </c>
      <c r="E78" s="53">
        <v>1554.96</v>
      </c>
      <c r="F78" s="60">
        <f t="shared" si="7"/>
        <v>-176.3699999999999</v>
      </c>
      <c r="G78" s="53">
        <v>1712.85</v>
      </c>
      <c r="H78" s="53">
        <v>1554</v>
      </c>
      <c r="I78" s="61">
        <f t="shared" si="8"/>
        <v>-158.8499999999999</v>
      </c>
      <c r="J78" s="42">
        <v>113</v>
      </c>
      <c r="K78" s="26">
        <v>102</v>
      </c>
      <c r="L78" s="27">
        <f t="shared" si="9"/>
        <v>-11</v>
      </c>
      <c r="M78" s="26">
        <v>82</v>
      </c>
      <c r="N78" s="71"/>
      <c r="O78" s="85"/>
      <c r="R78" s="51"/>
    </row>
    <row r="79" spans="1:18" s="9" customFormat="1" ht="16.5" customHeight="1" thickBot="1">
      <c r="A79" s="150"/>
      <c r="B79" s="158"/>
      <c r="C79" s="55" t="s">
        <v>22</v>
      </c>
      <c r="D79" s="56">
        <v>660.18</v>
      </c>
      <c r="E79" s="56">
        <v>679.25</v>
      </c>
      <c r="F79" s="62">
        <f t="shared" si="7"/>
        <v>19.07000000000005</v>
      </c>
      <c r="G79" s="56">
        <v>845.44</v>
      </c>
      <c r="H79" s="56">
        <v>703</v>
      </c>
      <c r="I79" s="63">
        <f t="shared" si="8"/>
        <v>-142.44000000000005</v>
      </c>
      <c r="J79" s="43">
        <v>1201</v>
      </c>
      <c r="K79" s="31">
        <v>1309</v>
      </c>
      <c r="L79" s="36">
        <f t="shared" si="9"/>
        <v>108</v>
      </c>
      <c r="M79" s="31">
        <v>1156</v>
      </c>
      <c r="N79" s="72"/>
      <c r="O79" s="86"/>
      <c r="R79" s="51"/>
    </row>
    <row r="80" spans="1:18" s="9" customFormat="1" ht="16.5" customHeight="1">
      <c r="A80" s="146" t="s">
        <v>23</v>
      </c>
      <c r="B80" s="159"/>
      <c r="C80" s="48" t="s">
        <v>14</v>
      </c>
      <c r="D80" s="49">
        <v>14089.77</v>
      </c>
      <c r="E80" s="49">
        <v>12099.91</v>
      </c>
      <c r="F80" s="58">
        <f t="shared" si="7"/>
        <v>-1989.8600000000006</v>
      </c>
      <c r="G80" s="49">
        <v>12099.91</v>
      </c>
      <c r="H80" s="49">
        <v>12099.91</v>
      </c>
      <c r="I80" s="59">
        <f t="shared" si="8"/>
        <v>0</v>
      </c>
      <c r="J80" s="44">
        <v>582</v>
      </c>
      <c r="K80" s="45">
        <v>579</v>
      </c>
      <c r="L80" s="28">
        <f t="shared" si="9"/>
        <v>-3</v>
      </c>
      <c r="M80" s="45">
        <v>555</v>
      </c>
      <c r="N80" s="45">
        <v>558</v>
      </c>
      <c r="O80" s="38">
        <f aca="true" t="shared" si="10" ref="O80:O85">+N80-M80</f>
        <v>3</v>
      </c>
      <c r="R80" s="51"/>
    </row>
    <row r="81" spans="1:18" s="9" customFormat="1" ht="16.5" customHeight="1">
      <c r="A81" s="142"/>
      <c r="B81" s="152"/>
      <c r="C81" s="52" t="s">
        <v>17</v>
      </c>
      <c r="D81" s="53">
        <v>703.37</v>
      </c>
      <c r="E81" s="53">
        <v>754.7</v>
      </c>
      <c r="F81" s="60">
        <f t="shared" si="7"/>
        <v>51.33000000000004</v>
      </c>
      <c r="G81" s="53">
        <v>754.7</v>
      </c>
      <c r="H81" s="53">
        <v>754.7</v>
      </c>
      <c r="I81" s="61">
        <f t="shared" si="8"/>
        <v>0</v>
      </c>
      <c r="J81" s="25">
        <v>1910</v>
      </c>
      <c r="K81" s="26">
        <v>1971</v>
      </c>
      <c r="L81" s="27">
        <f t="shared" si="9"/>
        <v>61</v>
      </c>
      <c r="M81" s="26">
        <v>1966</v>
      </c>
      <c r="N81" s="26">
        <v>1882</v>
      </c>
      <c r="O81" s="35">
        <f t="shared" si="10"/>
        <v>-84</v>
      </c>
      <c r="R81" s="51"/>
    </row>
    <row r="82" spans="1:18" s="9" customFormat="1" ht="16.5" customHeight="1" thickBot="1">
      <c r="A82" s="147"/>
      <c r="B82" s="153"/>
      <c r="C82" s="55" t="s">
        <v>18</v>
      </c>
      <c r="D82" s="53">
        <v>642.84</v>
      </c>
      <c r="E82" s="56">
        <v>764.92</v>
      </c>
      <c r="F82" s="64">
        <f t="shared" si="7"/>
        <v>122.07999999999993</v>
      </c>
      <c r="G82" s="56">
        <v>764.92</v>
      </c>
      <c r="H82" s="56">
        <v>764.92</v>
      </c>
      <c r="I82" s="63">
        <f t="shared" si="8"/>
        <v>0</v>
      </c>
      <c r="J82" s="25">
        <v>990</v>
      </c>
      <c r="K82" s="26">
        <v>1246</v>
      </c>
      <c r="L82" s="27">
        <f t="shared" si="9"/>
        <v>256</v>
      </c>
      <c r="M82" s="26">
        <v>1053</v>
      </c>
      <c r="N82" s="26">
        <v>1090</v>
      </c>
      <c r="O82" s="35">
        <f t="shared" si="10"/>
        <v>37</v>
      </c>
      <c r="R82" s="51"/>
    </row>
    <row r="83" spans="1:18" s="9" customFormat="1" ht="16.5" customHeight="1">
      <c r="A83" s="140" t="s">
        <v>24</v>
      </c>
      <c r="B83" s="151"/>
      <c r="C83" s="48" t="s">
        <v>14</v>
      </c>
      <c r="D83" s="49">
        <v>13420</v>
      </c>
      <c r="E83" s="49">
        <v>13214.76</v>
      </c>
      <c r="F83" s="58">
        <f t="shared" si="7"/>
        <v>-205.23999999999978</v>
      </c>
      <c r="G83" s="49">
        <v>13214.76</v>
      </c>
      <c r="H83" s="49">
        <v>13214.76</v>
      </c>
      <c r="I83" s="65">
        <f t="shared" si="8"/>
        <v>0</v>
      </c>
      <c r="J83" s="21">
        <v>1020</v>
      </c>
      <c r="K83" s="22">
        <v>1064</v>
      </c>
      <c r="L83" s="33">
        <f t="shared" si="9"/>
        <v>44</v>
      </c>
      <c r="M83" s="22">
        <v>1048</v>
      </c>
      <c r="N83" s="22">
        <v>1093</v>
      </c>
      <c r="O83" s="34">
        <f t="shared" si="10"/>
        <v>45</v>
      </c>
      <c r="R83" s="51"/>
    </row>
    <row r="84" spans="1:18" s="9" customFormat="1" ht="16.5" customHeight="1">
      <c r="A84" s="142"/>
      <c r="B84" s="152"/>
      <c r="C84" s="52" t="s">
        <v>17</v>
      </c>
      <c r="D84" s="53">
        <v>827</v>
      </c>
      <c r="E84" s="53">
        <v>878.76</v>
      </c>
      <c r="F84" s="60">
        <f t="shared" si="7"/>
        <v>51.75999999999999</v>
      </c>
      <c r="G84" s="53">
        <v>878.76</v>
      </c>
      <c r="H84" s="53">
        <v>878.76</v>
      </c>
      <c r="I84" s="54">
        <f t="shared" si="8"/>
        <v>0</v>
      </c>
      <c r="J84" s="25">
        <v>4127</v>
      </c>
      <c r="K84" s="26">
        <v>4097</v>
      </c>
      <c r="L84" s="27">
        <f t="shared" si="9"/>
        <v>-30</v>
      </c>
      <c r="M84" s="26">
        <v>4119</v>
      </c>
      <c r="N84" s="26">
        <v>3926</v>
      </c>
      <c r="O84" s="35">
        <f t="shared" si="10"/>
        <v>-193</v>
      </c>
      <c r="R84" s="51"/>
    </row>
    <row r="85" spans="1:18" s="9" customFormat="1" ht="16.5" customHeight="1" thickBot="1">
      <c r="A85" s="147"/>
      <c r="B85" s="153"/>
      <c r="C85" s="55" t="s">
        <v>18</v>
      </c>
      <c r="D85" s="56">
        <v>452</v>
      </c>
      <c r="E85" s="56">
        <v>451.42</v>
      </c>
      <c r="F85" s="66">
        <f t="shared" si="7"/>
        <v>-0.5799999999999841</v>
      </c>
      <c r="G85" s="56">
        <v>451.42</v>
      </c>
      <c r="H85" s="56">
        <v>451.42</v>
      </c>
      <c r="I85" s="67">
        <f t="shared" si="8"/>
        <v>0</v>
      </c>
      <c r="J85" s="30">
        <v>4724</v>
      </c>
      <c r="K85" s="31">
        <v>4243</v>
      </c>
      <c r="L85" s="36">
        <f t="shared" si="9"/>
        <v>-481</v>
      </c>
      <c r="M85" s="31">
        <v>3919</v>
      </c>
      <c r="N85" s="31">
        <v>3339</v>
      </c>
      <c r="O85" s="68">
        <f t="shared" si="10"/>
        <v>-580</v>
      </c>
      <c r="R85" s="51"/>
    </row>
  </sheetData>
  <mergeCells count="220">
    <mergeCell ref="A83:B85"/>
    <mergeCell ref="C68:I68"/>
    <mergeCell ref="J68:O68"/>
    <mergeCell ref="N76:N79"/>
    <mergeCell ref="O76:O79"/>
    <mergeCell ref="A70:B72"/>
    <mergeCell ref="A73:B75"/>
    <mergeCell ref="A76:B79"/>
    <mergeCell ref="A80:B82"/>
    <mergeCell ref="A60:B62"/>
    <mergeCell ref="A63:B65"/>
    <mergeCell ref="A56:B59"/>
    <mergeCell ref="A68:B69"/>
    <mergeCell ref="M60:M62"/>
    <mergeCell ref="I63:I65"/>
    <mergeCell ref="J63:J65"/>
    <mergeCell ref="K63:K65"/>
    <mergeCell ref="L63:L65"/>
    <mergeCell ref="M63:M65"/>
    <mergeCell ref="I60:I62"/>
    <mergeCell ref="J60:J62"/>
    <mergeCell ref="K60:K62"/>
    <mergeCell ref="L60:L62"/>
    <mergeCell ref="K53:K55"/>
    <mergeCell ref="L53:L55"/>
    <mergeCell ref="M53:M55"/>
    <mergeCell ref="I56:I59"/>
    <mergeCell ref="J56:J59"/>
    <mergeCell ref="K56:K59"/>
    <mergeCell ref="L56:L59"/>
    <mergeCell ref="M56:M59"/>
    <mergeCell ref="I53:I55"/>
    <mergeCell ref="J53:J55"/>
    <mergeCell ref="I48:M48"/>
    <mergeCell ref="I50:I52"/>
    <mergeCell ref="J50:J52"/>
    <mergeCell ref="K50:K52"/>
    <mergeCell ref="L50:L52"/>
    <mergeCell ref="M50:M52"/>
    <mergeCell ref="G63:G65"/>
    <mergeCell ref="H63:H65"/>
    <mergeCell ref="A48:B49"/>
    <mergeCell ref="A50:B52"/>
    <mergeCell ref="A53:B55"/>
    <mergeCell ref="C63:C65"/>
    <mergeCell ref="D63:D65"/>
    <mergeCell ref="E63:E65"/>
    <mergeCell ref="F63:F65"/>
    <mergeCell ref="G56:G59"/>
    <mergeCell ref="G60:G62"/>
    <mergeCell ref="H60:H62"/>
    <mergeCell ref="C56:C59"/>
    <mergeCell ref="D56:D59"/>
    <mergeCell ref="E56:E59"/>
    <mergeCell ref="C60:C62"/>
    <mergeCell ref="D60:D62"/>
    <mergeCell ref="E60:E62"/>
    <mergeCell ref="F60:F62"/>
    <mergeCell ref="F56:F59"/>
    <mergeCell ref="C48:H48"/>
    <mergeCell ref="C50:C52"/>
    <mergeCell ref="D50:D52"/>
    <mergeCell ref="E50:E52"/>
    <mergeCell ref="F50:F52"/>
    <mergeCell ref="G50:G52"/>
    <mergeCell ref="H50:H52"/>
    <mergeCell ref="H56:H59"/>
    <mergeCell ref="T41:T43"/>
    <mergeCell ref="C53:C55"/>
    <mergeCell ref="D53:D55"/>
    <mergeCell ref="E53:E55"/>
    <mergeCell ref="F53:F55"/>
    <mergeCell ref="G53:G55"/>
    <mergeCell ref="H53:H55"/>
    <mergeCell ref="P41:P43"/>
    <mergeCell ref="Q41:Q43"/>
    <mergeCell ref="R41:R43"/>
    <mergeCell ref="S41:S43"/>
    <mergeCell ref="T38:T40"/>
    <mergeCell ref="A41:A43"/>
    <mergeCell ref="D41:D43"/>
    <mergeCell ref="E41:E43"/>
    <mergeCell ref="F41:F43"/>
    <mergeCell ref="G41:G43"/>
    <mergeCell ref="H41:H43"/>
    <mergeCell ref="I41:I43"/>
    <mergeCell ref="P38:P40"/>
    <mergeCell ref="Q38:Q40"/>
    <mergeCell ref="R38:R40"/>
    <mergeCell ref="S38:S40"/>
    <mergeCell ref="R34:R37"/>
    <mergeCell ref="S34:S37"/>
    <mergeCell ref="T34:T37"/>
    <mergeCell ref="A38:A40"/>
    <mergeCell ref="D38:D40"/>
    <mergeCell ref="E38:E40"/>
    <mergeCell ref="F38:F40"/>
    <mergeCell ref="G38:G40"/>
    <mergeCell ref="H38:H40"/>
    <mergeCell ref="I38:I40"/>
    <mergeCell ref="N34:N37"/>
    <mergeCell ref="O34:O37"/>
    <mergeCell ref="P34:P37"/>
    <mergeCell ref="Q34:Q37"/>
    <mergeCell ref="T31:T33"/>
    <mergeCell ref="A34:A37"/>
    <mergeCell ref="D34:D37"/>
    <mergeCell ref="E34:E37"/>
    <mergeCell ref="F34:F37"/>
    <mergeCell ref="G34:G37"/>
    <mergeCell ref="H34:H37"/>
    <mergeCell ref="I34:I37"/>
    <mergeCell ref="P31:P33"/>
    <mergeCell ref="Q31:Q33"/>
    <mergeCell ref="R31:R33"/>
    <mergeCell ref="S31:S33"/>
    <mergeCell ref="T28:T30"/>
    <mergeCell ref="A31:A33"/>
    <mergeCell ref="D31:D33"/>
    <mergeCell ref="E31:E33"/>
    <mergeCell ref="F31:F33"/>
    <mergeCell ref="G31:G33"/>
    <mergeCell ref="H31:H33"/>
    <mergeCell ref="I31:I33"/>
    <mergeCell ref="P28:P30"/>
    <mergeCell ref="Q28:Q30"/>
    <mergeCell ref="N28:N30"/>
    <mergeCell ref="O28:O30"/>
    <mergeCell ref="R28:R30"/>
    <mergeCell ref="S28:S30"/>
    <mergeCell ref="T10:T12"/>
    <mergeCell ref="A26:A27"/>
    <mergeCell ref="B26:C26"/>
    <mergeCell ref="D26:I26"/>
    <mergeCell ref="J26:O26"/>
    <mergeCell ref="P26:T26"/>
    <mergeCell ref="R20:R22"/>
    <mergeCell ref="S20:S22"/>
    <mergeCell ref="T20:T22"/>
    <mergeCell ref="A28:A30"/>
    <mergeCell ref="D28:D30"/>
    <mergeCell ref="E28:E30"/>
    <mergeCell ref="F28:F30"/>
    <mergeCell ref="G28:G30"/>
    <mergeCell ref="H28:H30"/>
    <mergeCell ref="I28:I30"/>
    <mergeCell ref="H20:H22"/>
    <mergeCell ref="I20:I22"/>
    <mergeCell ref="P20:P22"/>
    <mergeCell ref="Q20:Q22"/>
    <mergeCell ref="N20:N22"/>
    <mergeCell ref="O20:O22"/>
    <mergeCell ref="T17:T19"/>
    <mergeCell ref="A13:A16"/>
    <mergeCell ref="A17:A19"/>
    <mergeCell ref="L13:L16"/>
    <mergeCell ref="O13:O16"/>
    <mergeCell ref="P17:P19"/>
    <mergeCell ref="Q17:Q19"/>
    <mergeCell ref="R17:R19"/>
    <mergeCell ref="G17:G19"/>
    <mergeCell ref="D17:D19"/>
    <mergeCell ref="J5:O5"/>
    <mergeCell ref="D5:I5"/>
    <mergeCell ref="N7:N9"/>
    <mergeCell ref="S17:S19"/>
    <mergeCell ref="R10:R12"/>
    <mergeCell ref="S10:S12"/>
    <mergeCell ref="P7:P9"/>
    <mergeCell ref="Q7:Q9"/>
    <mergeCell ref="R7:R9"/>
    <mergeCell ref="D7:D9"/>
    <mergeCell ref="G20:G22"/>
    <mergeCell ref="B5:C5"/>
    <mergeCell ref="A5:A6"/>
    <mergeCell ref="A7:A9"/>
    <mergeCell ref="G7:G9"/>
    <mergeCell ref="E7:E9"/>
    <mergeCell ref="F7:F9"/>
    <mergeCell ref="A10:A12"/>
    <mergeCell ref="D10:D12"/>
    <mergeCell ref="E17:E19"/>
    <mergeCell ref="F17:F19"/>
    <mergeCell ref="A20:A22"/>
    <mergeCell ref="D20:D22"/>
    <mergeCell ref="E20:E22"/>
    <mergeCell ref="F20:F22"/>
    <mergeCell ref="P10:P12"/>
    <mergeCell ref="Q10:Q12"/>
    <mergeCell ref="H7:H9"/>
    <mergeCell ref="O7:O9"/>
    <mergeCell ref="O10:O12"/>
    <mergeCell ref="N13:N16"/>
    <mergeCell ref="I10:I12"/>
    <mergeCell ref="P5:T5"/>
    <mergeCell ref="P13:P16"/>
    <mergeCell ref="Q13:Q16"/>
    <mergeCell ref="R13:R16"/>
    <mergeCell ref="S13:S16"/>
    <mergeCell ref="T13:T16"/>
    <mergeCell ref="S7:S9"/>
    <mergeCell ref="T7:T9"/>
    <mergeCell ref="E10:E12"/>
    <mergeCell ref="F10:F12"/>
    <mergeCell ref="G10:G12"/>
    <mergeCell ref="H10:H12"/>
    <mergeCell ref="D13:D16"/>
    <mergeCell ref="E13:E16"/>
    <mergeCell ref="F13:F16"/>
    <mergeCell ref="G13:G16"/>
    <mergeCell ref="H13:H16"/>
    <mergeCell ref="H17:H19"/>
    <mergeCell ref="I17:I19"/>
    <mergeCell ref="I7:I9"/>
    <mergeCell ref="I13:I16"/>
    <mergeCell ref="K13:K16"/>
    <mergeCell ref="K10:K12"/>
    <mergeCell ref="L10:L12"/>
    <mergeCell ref="K31:K33"/>
    <mergeCell ref="L31:L33"/>
  </mergeCells>
  <printOptions horizontalCentered="1"/>
  <pageMargins left="0.1968503937007874" right="0.1968503937007874" top="0.31496062992125984" bottom="0.35433070866141736" header="0.1968503937007874" footer="0.2362204724409449"/>
  <pageSetup horizontalDpi="600" verticalDpi="600" orientation="landscape" paperSize="9" scale="8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dcterms:created xsi:type="dcterms:W3CDTF">2005-03-17T06:25:34Z</dcterms:created>
  <dcterms:modified xsi:type="dcterms:W3CDTF">2005-03-17T12:50:42Z</dcterms:modified>
  <cp:category/>
  <cp:version/>
  <cp:contentType/>
  <cp:contentStatus/>
</cp:coreProperties>
</file>