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50" activeTab="0"/>
  </bookViews>
  <sheets>
    <sheet name="RK-06-2005-23, př. 1, str.1" sheetId="1" r:id="rId1"/>
    <sheet name="str. 2" sheetId="2" r:id="rId2"/>
  </sheets>
  <definedNames>
    <definedName name="_xlnm.Print_Titles" localSheetId="0">'RK-06-2005-23, př. 1, str.1'!$1:$1</definedName>
  </definedNames>
  <calcPr fullCalcOnLoad="1"/>
</workbook>
</file>

<file path=xl/sharedStrings.xml><?xml version="1.0" encoding="utf-8"?>
<sst xmlns="http://schemas.openxmlformats.org/spreadsheetml/2006/main" count="89" uniqueCount="74">
  <si>
    <t>Organizace</t>
  </si>
  <si>
    <t xml:space="preserve">Poř. </t>
  </si>
  <si>
    <t>Plán Investic na rok 2005  (v tis. Kč)</t>
  </si>
  <si>
    <t>ks</t>
  </si>
  <si>
    <t>Popis akce</t>
  </si>
  <si>
    <t>Náklady celkem</t>
  </si>
  <si>
    <t>Stanovisko</t>
  </si>
  <si>
    <t xml:space="preserve">Rozdělení  74.010+38.425  </t>
  </si>
  <si>
    <t>MO</t>
  </si>
  <si>
    <t>zdrav. komise</t>
  </si>
  <si>
    <t>Nemocnice Havlíčkův Brod</t>
  </si>
  <si>
    <t>CT - doplatek z roku 2004</t>
  </si>
  <si>
    <t>již zakoupeno, instalace 20.9.2004, doplatek</t>
  </si>
  <si>
    <t>Celotělový denzitometr</t>
  </si>
  <si>
    <t>schváleno - usnes. 0066/03/2005/RK</t>
  </si>
  <si>
    <t>Anesteziologickoresuscitační komplex</t>
  </si>
  <si>
    <t>náhrada přístrojů pro operační sály</t>
  </si>
  <si>
    <t>Přístroj EEG</t>
  </si>
  <si>
    <t>náhrada za přístroj z r. 1988</t>
  </si>
  <si>
    <t>Biochemický analyzátor včetně vybavení</t>
  </si>
  <si>
    <t>náhrada za přístroje z r. 1994</t>
  </si>
  <si>
    <t>Gynekologický ultrazvuk s dopplerem + kardiotokograf</t>
  </si>
  <si>
    <t>náhrada za přístroj z r. 1991</t>
  </si>
  <si>
    <t>Prozatím nerozdělená dotace z nájmu a příkazních smluv</t>
  </si>
  <si>
    <t>CELKEM</t>
  </si>
  <si>
    <t>Nemocnice Jihlava</t>
  </si>
  <si>
    <t>MR (magnet. rezonance)</t>
  </si>
  <si>
    <t>odloženo - financování bude řešeno samostatně</t>
  </si>
  <si>
    <t>jenání o zařazení do plánu investic</t>
  </si>
  <si>
    <t>Dialyzační monitor</t>
  </si>
  <si>
    <t>náhrada přístrojů z roků 1990-1993</t>
  </si>
  <si>
    <t>Instalace nového kotle</t>
  </si>
  <si>
    <t xml:space="preserve">nový 3-tunový parní plynový kotel </t>
  </si>
  <si>
    <t>Rekonstrukce výtahů</t>
  </si>
  <si>
    <t>postupná obměna</t>
  </si>
  <si>
    <t>Splátky na komplexní ozařovací technologii (lineár)</t>
  </si>
  <si>
    <t>dle smlouvy s AMEDIS, spol. s r.o. Praha</t>
  </si>
  <si>
    <t>Endokamera na urolog. oddělení</t>
  </si>
  <si>
    <t xml:space="preserve">havárie přístroje </t>
  </si>
  <si>
    <t>Nemocnice Nové Město na Moravě</t>
  </si>
  <si>
    <t>Tabletovací systém výdeje stravy a objednávkový systém zaměstnanců - dokončení</t>
  </si>
  <si>
    <t>doplatek započaté akce z r. 2004</t>
  </si>
  <si>
    <t>Skiaskopicko-skiagrafický komplet s C ramenem</t>
  </si>
  <si>
    <t>obměna nevyhovujícího kompletu</t>
  </si>
  <si>
    <t>Nemocnice Pelhřimov</t>
  </si>
  <si>
    <t>Spirální CT</t>
  </si>
  <si>
    <t>obměna nevyhovujícího přístroje z r.1993</t>
  </si>
  <si>
    <t>Rekonstrukce hlavní lůžkové budovy</t>
  </si>
  <si>
    <t>akce navazující na přístavbu pavilonu akutní medicíny</t>
  </si>
  <si>
    <t>Nemocnice Třebíč</t>
  </si>
  <si>
    <t>Rekonstrukce stravovacího provozu - stavba + koridory +PD</t>
  </si>
  <si>
    <t>Rekonstrukce stravovacího provozu - technologie</t>
  </si>
  <si>
    <t>ZZS kraje Vysočina</t>
  </si>
  <si>
    <t>ZZS Pelhřimov</t>
  </si>
  <si>
    <t xml:space="preserve">výstavba stanoviště zdravotnické záchranné služby  </t>
  </si>
  <si>
    <t>Dětský domov Kamenice nad Lipou</t>
  </si>
  <si>
    <t>Automobil pro převoz dětí a přístavba garáže</t>
  </si>
  <si>
    <t>přístavba garáže nebude realizována v r. 2005</t>
  </si>
  <si>
    <t>Plynový sporák (kuchyně)</t>
  </si>
  <si>
    <t>Nem. Sv. Zdislavy Mostiště</t>
  </si>
  <si>
    <t xml:space="preserve">Klimatizační zařízení </t>
  </si>
  <si>
    <t xml:space="preserve">zařízení pro dvě oddělení  LDN celkem 60 lůžek - nevyhovující prostředí nemocníčních pokojů </t>
  </si>
  <si>
    <t>Paragraf</t>
  </si>
  <si>
    <t>Položka</t>
  </si>
  <si>
    <t>Rozpočet</t>
  </si>
  <si>
    <t>Změna</t>
  </si>
  <si>
    <t>Rozpočet po změně</t>
  </si>
  <si>
    <t>Dotace z nájemného 2005</t>
  </si>
  <si>
    <t>Celkem</t>
  </si>
  <si>
    <t>ORG</t>
  </si>
  <si>
    <t xml:space="preserve">CELKEM </t>
  </si>
  <si>
    <t>Schváleno usnesením zastupitelstva  č. 298/05/2004/ZK</t>
  </si>
  <si>
    <r>
      <t xml:space="preserve">Přesun akce  38.425 tis. Kč z roku 2004. Zbývající krytí - </t>
    </r>
    <r>
      <rPr>
        <b/>
        <sz val="8"/>
        <rFont val="Arial CE"/>
        <family val="2"/>
      </rPr>
      <t>návrh</t>
    </r>
    <r>
      <rPr>
        <sz val="8"/>
        <rFont val="Arial CE"/>
        <family val="2"/>
      </rPr>
      <t xml:space="preserve"> rozpočtového opatření (prostředky z prodeje nemovitostí)  a  prostředky z dotace z nájemného</t>
    </r>
  </si>
  <si>
    <t>Rozpočtové opatření na kapitole Zdravotnictví pro rok 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</si>
</sst>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7"/>
      <name val="Arial CE"/>
      <family val="2"/>
    </font>
    <font>
      <b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3" fontId="2" fillId="0" borderId="3" xfId="20" applyFont="1" applyBorder="1">
      <alignment horizontal="center" vertical="center" wrapText="1"/>
      <protection/>
    </xf>
    <xf numFmtId="3" fontId="2" fillId="0" borderId="3" xfId="20" applyFont="1" applyBorder="1" applyAlignment="1">
      <alignment horizontal="left" vertical="center" wrapText="1"/>
      <protection/>
    </xf>
    <xf numFmtId="3" fontId="2" fillId="0" borderId="3" xfId="20" applyBorder="1">
      <alignment horizontal="center" vertical="center" wrapText="1"/>
      <protection/>
    </xf>
    <xf numFmtId="3" fontId="2" fillId="0" borderId="3" xfId="20" applyFont="1" applyBorder="1" applyAlignment="1">
      <alignment vertical="center" wrapText="1"/>
      <protection/>
    </xf>
    <xf numFmtId="3" fontId="2" fillId="0" borderId="1" xfId="20" applyFont="1" applyAlignment="1">
      <alignment horizontal="center" vertical="center" wrapText="1"/>
      <protection/>
    </xf>
    <xf numFmtId="3" fontId="2" fillId="0" borderId="3" xfId="20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left" vertical="center"/>
    </xf>
    <xf numFmtId="3" fontId="6" fillId="3" borderId="4" xfId="20" applyFont="1" applyFill="1" applyBorder="1" applyAlignment="1">
      <alignment horizontal="center" vertical="center" wrapText="1"/>
      <protection/>
    </xf>
    <xf numFmtId="3" fontId="2" fillId="4" borderId="3" xfId="20" applyFont="1" applyFill="1" applyBorder="1">
      <alignment horizontal="center" vertical="center" wrapText="1"/>
      <protection/>
    </xf>
    <xf numFmtId="3" fontId="2" fillId="4" borderId="3" xfId="20" applyFont="1" applyFill="1" applyBorder="1" applyAlignment="1">
      <alignment horizontal="left" vertical="center" wrapText="1"/>
      <protection/>
    </xf>
    <xf numFmtId="3" fontId="2" fillId="4" borderId="5" xfId="20" applyFont="1" applyFill="1" applyBorder="1" applyAlignment="1">
      <alignment horizontal="left" vertical="center" wrapText="1"/>
      <protection/>
    </xf>
    <xf numFmtId="3" fontId="2" fillId="4" borderId="1" xfId="20" applyFont="1" applyFill="1" applyAlignment="1">
      <alignment horizontal="center" vertical="center" wrapText="1"/>
      <protection/>
    </xf>
    <xf numFmtId="3" fontId="2" fillId="4" borderId="3" xfId="20" applyFont="1" applyFill="1" applyBorder="1" applyAlignment="1">
      <alignment horizontal="center" vertical="center" wrapText="1"/>
      <protection/>
    </xf>
    <xf numFmtId="0" fontId="2" fillId="4" borderId="3" xfId="0" applyFont="1" applyFill="1" applyBorder="1" applyAlignment="1">
      <alignment horizontal="left" vertical="center"/>
    </xf>
    <xf numFmtId="3" fontId="2" fillId="0" borderId="1" xfId="20" applyFont="1" applyBorder="1" applyAlignment="1">
      <alignment horizontal="left" vertical="center" wrapText="1"/>
      <protection/>
    </xf>
    <xf numFmtId="3" fontId="2" fillId="0" borderId="1" xfId="20" applyBorder="1">
      <alignment horizontal="center" vertical="center" wrapText="1"/>
      <protection/>
    </xf>
    <xf numFmtId="3" fontId="2" fillId="0" borderId="1" xfId="20" applyFont="1" applyBorder="1" applyAlignment="1">
      <alignment vertical="center" wrapText="1"/>
      <protection/>
    </xf>
    <xf numFmtId="3" fontId="2" fillId="0" borderId="1" xfId="20" applyFont="1" applyBorder="1" applyAlignment="1">
      <alignment horizontal="center" vertical="center" wrapText="1"/>
      <protection/>
    </xf>
    <xf numFmtId="3" fontId="2" fillId="0" borderId="1" xfId="20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left" vertical="center"/>
    </xf>
    <xf numFmtId="3" fontId="6" fillId="3" borderId="6" xfId="20" applyFont="1" applyFill="1" applyBorder="1" applyAlignment="1">
      <alignment horizontal="center" vertical="center" wrapText="1"/>
      <protection/>
    </xf>
    <xf numFmtId="3" fontId="2" fillId="0" borderId="7" xfId="20" applyFont="1" applyBorder="1">
      <alignment horizontal="center" vertical="center" wrapText="1"/>
      <protection/>
    </xf>
    <xf numFmtId="3" fontId="2" fillId="0" borderId="7" xfId="20" applyFont="1" applyBorder="1" applyAlignment="1">
      <alignment horizontal="left" vertical="center" wrapText="1"/>
      <protection/>
    </xf>
    <xf numFmtId="3" fontId="2" fillId="0" borderId="7" xfId="20" applyBorder="1">
      <alignment horizontal="center" vertical="center" wrapText="1"/>
      <protection/>
    </xf>
    <xf numFmtId="3" fontId="2" fillId="0" borderId="7" xfId="20" applyFont="1" applyBorder="1" applyAlignment="1">
      <alignment vertical="center" wrapText="1"/>
      <protection/>
    </xf>
    <xf numFmtId="3" fontId="2" fillId="0" borderId="7" xfId="20" applyFont="1" applyBorder="1" applyAlignment="1">
      <alignment horizontal="center" vertical="center" wrapText="1"/>
      <protection/>
    </xf>
    <xf numFmtId="3" fontId="2" fillId="0" borderId="7" xfId="20" applyBorder="1" applyAlignment="1">
      <alignment horizontal="center" vertical="center" wrapText="1"/>
      <protection/>
    </xf>
    <xf numFmtId="0" fontId="2" fillId="0" borderId="7" xfId="0" applyFont="1" applyBorder="1" applyAlignment="1">
      <alignment horizontal="left" vertical="center"/>
    </xf>
    <xf numFmtId="3" fontId="6" fillId="3" borderId="8" xfId="20" applyFont="1" applyFill="1" applyBorder="1" applyAlignment="1">
      <alignment horizontal="center" vertical="center" wrapText="1"/>
      <protection/>
    </xf>
    <xf numFmtId="3" fontId="2" fillId="4" borderId="7" xfId="20" applyFont="1" applyFill="1" applyBorder="1">
      <alignment horizontal="center" vertical="center" wrapText="1"/>
      <protection/>
    </xf>
    <xf numFmtId="3" fontId="2" fillId="4" borderId="7" xfId="20" applyFont="1" applyFill="1" applyBorder="1" applyAlignment="1">
      <alignment horizontal="left" vertical="center" wrapText="1"/>
      <protection/>
    </xf>
    <xf numFmtId="0" fontId="2" fillId="4" borderId="7" xfId="0" applyFont="1" applyFill="1" applyBorder="1" applyAlignment="1">
      <alignment wrapText="1"/>
    </xf>
    <xf numFmtId="3" fontId="2" fillId="4" borderId="7" xfId="20" applyFont="1" applyFill="1" applyBorder="1" applyAlignment="1">
      <alignment horizontal="center" vertical="center" wrapText="1"/>
      <protection/>
    </xf>
    <xf numFmtId="3" fontId="2" fillId="0" borderId="1" xfId="20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3" fontId="7" fillId="3" borderId="6" xfId="2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3" fontId="4" fillId="2" borderId="2" xfId="20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left" vertical="center"/>
    </xf>
    <xf numFmtId="3" fontId="4" fillId="2" borderId="9" xfId="20" applyFont="1" applyFill="1" applyBorder="1" applyAlignment="1">
      <alignment horizontal="center" vertical="center" wrapText="1"/>
      <protection/>
    </xf>
    <xf numFmtId="3" fontId="2" fillId="4" borderId="10" xfId="20" applyFont="1" applyFill="1" applyBorder="1">
      <alignment horizontal="center" vertical="center" wrapText="1"/>
      <protection/>
    </xf>
    <xf numFmtId="0" fontId="0" fillId="4" borderId="10" xfId="0" applyFont="1" applyFill="1" applyBorder="1" applyAlignment="1">
      <alignment/>
    </xf>
    <xf numFmtId="3" fontId="2" fillId="4" borderId="10" xfId="20" applyFont="1" applyFill="1" applyBorder="1" applyAlignment="1">
      <alignment horizontal="left" vertical="center" wrapText="1"/>
      <protection/>
    </xf>
    <xf numFmtId="3" fontId="2" fillId="4" borderId="11" xfId="20" applyFont="1" applyFill="1" applyBorder="1" applyAlignment="1">
      <alignment horizontal="center" vertical="center" wrapText="1"/>
      <protection/>
    </xf>
    <xf numFmtId="3" fontId="2" fillId="4" borderId="10" xfId="20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left" vertical="center"/>
    </xf>
    <xf numFmtId="3" fontId="2" fillId="3" borderId="12" xfId="20" applyFont="1" applyFill="1" applyBorder="1" applyAlignment="1">
      <alignment horizontal="center" vertical="center" wrapText="1"/>
      <protection/>
    </xf>
    <xf numFmtId="3" fontId="4" fillId="4" borderId="1" xfId="20" applyFont="1" applyFill="1">
      <alignment horizontal="center" vertical="center" wrapText="1"/>
      <protection/>
    </xf>
    <xf numFmtId="3" fontId="2" fillId="4" borderId="1" xfId="20" applyFont="1" applyFill="1" applyAlignment="1">
      <alignment horizontal="left" vertical="center" wrapText="1"/>
      <protection/>
    </xf>
    <xf numFmtId="3" fontId="2" fillId="4" borderId="1" xfId="20" applyFill="1">
      <alignment horizontal="center" vertical="center" wrapText="1"/>
      <protection/>
    </xf>
    <xf numFmtId="3" fontId="2" fillId="4" borderId="1" xfId="20" applyFill="1" applyAlignment="1">
      <alignment horizontal="center" vertical="center" wrapText="1"/>
      <protection/>
    </xf>
    <xf numFmtId="3" fontId="4" fillId="3" borderId="6" xfId="20" applyFont="1" applyFill="1" applyBorder="1" applyAlignment="1">
      <alignment horizontal="center" vertical="center" wrapText="1"/>
      <protection/>
    </xf>
    <xf numFmtId="3" fontId="2" fillId="0" borderId="3" xfId="20" applyFont="1" applyBorder="1" applyAlignment="1">
      <alignment horizontal="center" vertical="center" wrapText="1"/>
      <protection/>
    </xf>
    <xf numFmtId="3" fontId="4" fillId="3" borderId="4" xfId="20" applyFont="1" applyFill="1" applyBorder="1" applyAlignment="1">
      <alignment horizontal="center" vertical="center" wrapText="1"/>
      <protection/>
    </xf>
    <xf numFmtId="3" fontId="2" fillId="0" borderId="1" xfId="20" applyFont="1" applyBorder="1">
      <alignment horizontal="center" vertical="center" wrapText="1"/>
      <protection/>
    </xf>
    <xf numFmtId="3" fontId="4" fillId="0" borderId="7" xfId="20" applyFont="1" applyBorder="1">
      <alignment horizontal="center" vertical="center" wrapText="1"/>
      <protection/>
    </xf>
    <xf numFmtId="3" fontId="4" fillId="3" borderId="8" xfId="20" applyFont="1" applyFill="1" applyBorder="1" applyAlignment="1">
      <alignment horizontal="center" vertical="center" wrapText="1"/>
      <protection/>
    </xf>
    <xf numFmtId="3" fontId="2" fillId="3" borderId="8" xfId="20" applyFont="1" applyFill="1" applyBorder="1" applyAlignment="1">
      <alignment horizontal="center" vertical="center" wrapText="1"/>
      <protection/>
    </xf>
    <xf numFmtId="3" fontId="4" fillId="0" borderId="1" xfId="20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vertical="center" wrapText="1"/>
    </xf>
    <xf numFmtId="3" fontId="2" fillId="3" borderId="6" xfId="20" applyFont="1" applyFill="1" applyBorder="1" applyAlignment="1">
      <alignment horizontal="center" vertical="center" wrapText="1"/>
      <protection/>
    </xf>
    <xf numFmtId="3" fontId="2" fillId="2" borderId="2" xfId="20" applyFill="1" applyBorder="1">
      <alignment horizontal="center" vertical="center" wrapText="1"/>
      <protection/>
    </xf>
    <xf numFmtId="3" fontId="2" fillId="2" borderId="2" xfId="20" applyFill="1" applyBorder="1" applyAlignment="1">
      <alignment vertical="center" wrapText="1"/>
      <protection/>
    </xf>
    <xf numFmtId="3" fontId="2" fillId="0" borderId="10" xfId="20" applyFont="1" applyBorder="1">
      <alignment horizontal="center" vertical="center" wrapText="1"/>
      <protection/>
    </xf>
    <xf numFmtId="3" fontId="2" fillId="0" borderId="10" xfId="20" applyBorder="1">
      <alignment horizontal="center" vertical="center" wrapText="1"/>
      <protection/>
    </xf>
    <xf numFmtId="3" fontId="2" fillId="0" borderId="10" xfId="20" applyFont="1" applyBorder="1" applyAlignment="1">
      <alignment vertical="center" wrapText="1"/>
      <protection/>
    </xf>
    <xf numFmtId="3" fontId="2" fillId="0" borderId="10" xfId="20" applyFont="1" applyBorder="1" applyAlignment="1">
      <alignment horizontal="center" vertical="center" wrapText="1"/>
      <protection/>
    </xf>
    <xf numFmtId="3" fontId="2" fillId="0" borderId="10" xfId="20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3" fontId="4" fillId="3" borderId="12" xfId="20" applyFont="1" applyFill="1" applyBorder="1" applyAlignment="1">
      <alignment horizontal="center" vertical="center" wrapText="1"/>
      <protection/>
    </xf>
    <xf numFmtId="3" fontId="4" fillId="4" borderId="13" xfId="20" applyFont="1" applyFill="1" applyBorder="1">
      <alignment horizontal="center" vertical="center" wrapText="1"/>
      <protection/>
    </xf>
    <xf numFmtId="3" fontId="2" fillId="4" borderId="13" xfId="20" applyFill="1" applyBorder="1">
      <alignment horizontal="center" vertical="center" wrapText="1"/>
      <protection/>
    </xf>
    <xf numFmtId="3" fontId="2" fillId="4" borderId="13" xfId="20" applyFont="1" applyFill="1" applyBorder="1" applyAlignment="1">
      <alignment horizontal="center" vertical="center" wrapText="1"/>
      <protection/>
    </xf>
    <xf numFmtId="3" fontId="2" fillId="4" borderId="13" xfId="20" applyFill="1" applyBorder="1" applyAlignment="1">
      <alignment horizontal="center" vertical="center" wrapText="1"/>
      <protection/>
    </xf>
    <xf numFmtId="0" fontId="2" fillId="4" borderId="13" xfId="0" applyFont="1" applyFill="1" applyBorder="1" applyAlignment="1">
      <alignment horizontal="left" vertical="center"/>
    </xf>
    <xf numFmtId="3" fontId="4" fillId="3" borderId="14" xfId="20" applyFont="1" applyFill="1" applyBorder="1" applyAlignment="1">
      <alignment horizontal="center" vertical="center" wrapText="1"/>
      <protection/>
    </xf>
    <xf numFmtId="3" fontId="2" fillId="0" borderId="7" xfId="20" applyFont="1" applyFill="1" applyBorder="1">
      <alignment horizontal="center" vertical="center" wrapText="1"/>
      <protection/>
    </xf>
    <xf numFmtId="3" fontId="2" fillId="0" borderId="7" xfId="20" applyFont="1" applyFill="1" applyBorder="1" applyAlignment="1">
      <alignment horizontal="left" vertical="center" wrapText="1"/>
      <protection/>
    </xf>
    <xf numFmtId="3" fontId="2" fillId="0" borderId="7" xfId="20" applyFill="1" applyBorder="1">
      <alignment horizontal="center" vertical="center" wrapText="1"/>
      <protection/>
    </xf>
    <xf numFmtId="3" fontId="2" fillId="0" borderId="7" xfId="20" applyFont="1" applyFill="1" applyBorder="1" applyAlignment="1">
      <alignment vertical="center" wrapText="1"/>
      <protection/>
    </xf>
    <xf numFmtId="3" fontId="2" fillId="0" borderId="7" xfId="20" applyFont="1" applyFill="1" applyBorder="1" applyAlignment="1">
      <alignment horizontal="center" vertical="center" wrapText="1"/>
      <protection/>
    </xf>
    <xf numFmtId="0" fontId="2" fillId="0" borderId="7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0" borderId="1" xfId="20" applyFont="1" applyFill="1" applyBorder="1" applyAlignment="1">
      <alignment horizontal="center" vertical="center" wrapText="1"/>
      <protection/>
    </xf>
    <xf numFmtId="3" fontId="2" fillId="0" borderId="1" xfId="20" applyFont="1" applyFill="1" applyBorder="1" applyAlignment="1">
      <alignment horizontal="left" vertical="center" wrapText="1"/>
      <protection/>
    </xf>
    <xf numFmtId="3" fontId="2" fillId="0" borderId="1" xfId="20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3" fontId="2" fillId="0" borderId="10" xfId="20" applyFont="1" applyFill="1" applyBorder="1" applyAlignment="1">
      <alignment horizontal="left" vertical="center" wrapText="1"/>
      <protection/>
    </xf>
    <xf numFmtId="3" fontId="2" fillId="0" borderId="1" xfId="20" applyFont="1" applyFill="1" applyBorder="1">
      <alignment horizontal="center" vertical="center" wrapText="1"/>
      <protection/>
    </xf>
    <xf numFmtId="3" fontId="2" fillId="0" borderId="1" xfId="20" applyFill="1" applyBorder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/>
    </xf>
    <xf numFmtId="3" fontId="4" fillId="2" borderId="2" xfId="20" applyFont="1" applyFill="1" applyBorder="1" applyAlignment="1">
      <alignment horizontal="left" vertical="center" wrapText="1"/>
      <protection/>
    </xf>
    <xf numFmtId="3" fontId="2" fillId="4" borderId="10" xfId="20" applyFill="1" applyBorder="1">
      <alignment horizontal="center" vertical="center" wrapText="1"/>
      <protection/>
    </xf>
    <xf numFmtId="3" fontId="2" fillId="4" borderId="10" xfId="20" applyFont="1" applyFill="1" applyBorder="1" applyAlignment="1">
      <alignment vertical="center" wrapText="1"/>
      <protection/>
    </xf>
    <xf numFmtId="3" fontId="4" fillId="4" borderId="10" xfId="20" applyFont="1" applyFill="1" applyBorder="1" applyAlignment="1">
      <alignment horizontal="center" vertical="center" wrapText="1"/>
      <protection/>
    </xf>
    <xf numFmtId="3" fontId="8" fillId="4" borderId="10" xfId="20" applyFont="1" applyFill="1" applyBorder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/>
    </xf>
    <xf numFmtId="3" fontId="2" fillId="0" borderId="10" xfId="20" applyFont="1" applyFill="1" applyBorder="1">
      <alignment horizontal="center" vertical="center" wrapText="1"/>
      <protection/>
    </xf>
    <xf numFmtId="3" fontId="2" fillId="0" borderId="10" xfId="20" applyFont="1" applyBorder="1" applyAlignment="1">
      <alignment horizontal="left" vertical="center" wrapText="1"/>
      <protection/>
    </xf>
    <xf numFmtId="3" fontId="2" fillId="0" borderId="10" xfId="20" applyFill="1" applyBorder="1">
      <alignment horizontal="center" vertical="center" wrapText="1"/>
      <protection/>
    </xf>
    <xf numFmtId="3" fontId="2" fillId="0" borderId="10" xfId="20" applyFont="1" applyFill="1" applyBorder="1" applyAlignment="1">
      <alignment vertical="center" wrapText="1"/>
      <protection/>
    </xf>
    <xf numFmtId="3" fontId="2" fillId="0" borderId="10" xfId="20" applyFont="1" applyFill="1" applyBorder="1" applyAlignment="1">
      <alignment horizontal="center" vertical="center" wrapText="1"/>
      <protection/>
    </xf>
    <xf numFmtId="3" fontId="4" fillId="0" borderId="10" xfId="20" applyFont="1" applyFill="1" applyBorder="1" applyAlignment="1">
      <alignment horizontal="center" vertical="center" wrapText="1"/>
      <protection/>
    </xf>
    <xf numFmtId="3" fontId="8" fillId="0" borderId="10" xfId="2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3" fontId="2" fillId="0" borderId="1" xfId="20" applyFill="1" applyBorder="1" applyAlignment="1">
      <alignment vertical="center" wrapText="1"/>
      <protection/>
    </xf>
    <xf numFmtId="3" fontId="8" fillId="0" borderId="3" xfId="20" applyFont="1" applyBorder="1" applyAlignment="1">
      <alignment horizontal="center" vertical="center" wrapText="1"/>
      <protection/>
    </xf>
    <xf numFmtId="3" fontId="2" fillId="4" borderId="10" xfId="20" applyFill="1" applyBorder="1" applyAlignment="1">
      <alignment horizontal="center" vertical="center" wrapText="1"/>
      <protection/>
    </xf>
    <xf numFmtId="3" fontId="2" fillId="2" borderId="7" xfId="20" applyFill="1" applyBorder="1" applyAlignment="1">
      <alignment horizontal="center" vertical="center" wrapText="1"/>
      <protection/>
    </xf>
    <xf numFmtId="3" fontId="2" fillId="2" borderId="7" xfId="20" applyFont="1" applyFill="1" applyBorder="1" applyAlignment="1">
      <alignment vertical="center" wrapText="1"/>
      <protection/>
    </xf>
    <xf numFmtId="3" fontId="4" fillId="2" borderId="7" xfId="20" applyFont="1" applyFill="1" applyBorder="1" applyAlignment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/>
    </xf>
    <xf numFmtId="3" fontId="4" fillId="2" borderId="8" xfId="20" applyFont="1" applyFill="1" applyBorder="1" applyAlignment="1">
      <alignment horizontal="center" vertical="center" wrapText="1"/>
      <protection/>
    </xf>
    <xf numFmtId="3" fontId="4" fillId="2" borderId="15" xfId="20" applyFont="1" applyFill="1" applyBorder="1" applyAlignment="1">
      <alignment horizontal="center" vertical="center" wrapText="1"/>
      <protection/>
    </xf>
    <xf numFmtId="3" fontId="4" fillId="2" borderId="15" xfId="20" applyFont="1" applyFill="1" applyBorder="1" applyAlignment="1">
      <alignment horizontal="left" vertical="center" wrapText="1"/>
      <protection/>
    </xf>
    <xf numFmtId="3" fontId="4" fillId="2" borderId="16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2" fillId="0" borderId="21" xfId="20" applyFont="1" applyFill="1" applyBorder="1">
      <alignment horizontal="center" vertical="center" wrapText="1"/>
      <protection/>
    </xf>
    <xf numFmtId="3" fontId="2" fillId="0" borderId="21" xfId="20" applyFont="1" applyFill="1" applyBorder="1" applyAlignment="1">
      <alignment horizontal="left" vertical="center" wrapText="1"/>
      <protection/>
    </xf>
    <xf numFmtId="3" fontId="2" fillId="0" borderId="21" xfId="20" applyFill="1" applyBorder="1">
      <alignment horizontal="center" vertical="center" wrapText="1"/>
      <protection/>
    </xf>
    <xf numFmtId="3" fontId="2" fillId="0" borderId="21" xfId="20" applyFont="1" applyFill="1" applyBorder="1" applyAlignment="1">
      <alignment horizontal="center" vertical="center" wrapText="1"/>
      <protection/>
    </xf>
    <xf numFmtId="3" fontId="4" fillId="0" borderId="21" xfId="20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left" vertical="center"/>
    </xf>
    <xf numFmtId="3" fontId="4" fillId="3" borderId="22" xfId="20" applyFont="1" applyFill="1" applyBorder="1" applyAlignment="1">
      <alignment horizontal="center" vertical="center" wrapText="1"/>
      <protection/>
    </xf>
    <xf numFmtId="3" fontId="4" fillId="2" borderId="18" xfId="20" applyFont="1" applyFill="1" applyBorder="1" applyAlignment="1">
      <alignment horizontal="center" vertical="center" wrapText="1"/>
      <protection/>
    </xf>
    <xf numFmtId="3" fontId="4" fillId="2" borderId="18" xfId="20" applyFont="1" applyFill="1" applyBorder="1" applyAlignment="1">
      <alignment horizontal="left" vertical="center" wrapText="1"/>
      <protection/>
    </xf>
    <xf numFmtId="3" fontId="4" fillId="2" borderId="19" xfId="20" applyFont="1" applyFill="1" applyBorder="1" applyAlignment="1">
      <alignment horizontal="center" vertical="center" wrapText="1"/>
      <protection/>
    </xf>
    <xf numFmtId="0" fontId="4" fillId="2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3" fontId="4" fillId="2" borderId="17" xfId="20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3" fontId="4" fillId="2" borderId="28" xfId="20" applyFont="1" applyFill="1" applyBorder="1" applyAlignment="1">
      <alignment horizontal="center" vertical="center" wrapText="1"/>
      <protection/>
    </xf>
    <xf numFmtId="3" fontId="4" fillId="2" borderId="29" xfId="20" applyFont="1" applyFill="1" applyBorder="1" applyAlignment="1">
      <alignment horizontal="center" vertical="center" wrapText="1"/>
      <protection/>
    </xf>
    <xf numFmtId="3" fontId="4" fillId="2" borderId="30" xfId="20" applyFont="1" applyFill="1" applyBorder="1" applyAlignment="1">
      <alignment horizontal="center" vertical="center" wrapText="1"/>
      <protection/>
    </xf>
    <xf numFmtId="3" fontId="4" fillId="2" borderId="31" xfId="20" applyFont="1" applyFill="1" applyBorder="1" applyAlignment="1">
      <alignment horizontal="center" vertical="center" wrapText="1"/>
      <protection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2" fillId="0" borderId="21" xfId="20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3" fontId="4" fillId="2" borderId="42" xfId="20" applyFont="1" applyFill="1" applyBorder="1" applyAlignment="1">
      <alignment horizontal="left" vertical="center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 topLeftCell="D1">
      <selection activeCell="L11" sqref="L11"/>
    </sheetView>
  </sheetViews>
  <sheetFormatPr defaultColWidth="9.00390625" defaultRowHeight="12.75"/>
  <cols>
    <col min="1" max="1" width="9.625" style="123" customWidth="1"/>
    <col min="2" max="2" width="2.625" style="124" customWidth="1"/>
    <col min="3" max="3" width="41.00390625" style="125" customWidth="1"/>
    <col min="4" max="4" width="3.00390625" style="0" customWidth="1"/>
    <col min="5" max="5" width="40.625" style="126" customWidth="1"/>
    <col min="6" max="6" width="7.25390625" style="127" customWidth="1"/>
    <col min="7" max="7" width="12.00390625" style="127" customWidth="1"/>
    <col min="8" max="8" width="11.375" style="0" customWidth="1"/>
    <col min="9" max="9" width="12.125" style="0" customWidth="1"/>
    <col min="10" max="10" width="12.375" style="127" customWidth="1"/>
  </cols>
  <sheetData>
    <row r="1" spans="1:11" s="2" customFormat="1" ht="14.25" customHeight="1">
      <c r="A1" s="202" t="s">
        <v>0</v>
      </c>
      <c r="B1" s="203" t="s">
        <v>1</v>
      </c>
      <c r="C1" s="192" t="s">
        <v>2</v>
      </c>
      <c r="D1" s="194" t="s">
        <v>3</v>
      </c>
      <c r="E1" s="192" t="s">
        <v>4</v>
      </c>
      <c r="F1" s="194" t="s">
        <v>5</v>
      </c>
      <c r="G1" s="205" t="s">
        <v>67</v>
      </c>
      <c r="H1" s="196" t="s">
        <v>6</v>
      </c>
      <c r="I1" s="197"/>
      <c r="J1" s="188" t="s">
        <v>7</v>
      </c>
      <c r="K1" s="1"/>
    </row>
    <row r="2" spans="1:11" s="2" customFormat="1" ht="12.75" customHeight="1" thickBot="1">
      <c r="A2" s="207"/>
      <c r="B2" s="204"/>
      <c r="C2" s="193"/>
      <c r="D2" s="195"/>
      <c r="E2" s="193"/>
      <c r="F2" s="195"/>
      <c r="G2" s="206"/>
      <c r="H2" s="3" t="s">
        <v>8</v>
      </c>
      <c r="I2" s="3" t="s">
        <v>9</v>
      </c>
      <c r="J2" s="189"/>
      <c r="K2" s="1"/>
    </row>
    <row r="3" spans="1:10" ht="12.75">
      <c r="A3" s="198" t="s">
        <v>10</v>
      </c>
      <c r="B3" s="4">
        <v>1</v>
      </c>
      <c r="C3" s="5" t="s">
        <v>11</v>
      </c>
      <c r="D3" s="6"/>
      <c r="E3" s="7" t="s">
        <v>12</v>
      </c>
      <c r="F3" s="8">
        <v>6800</v>
      </c>
      <c r="G3" s="9"/>
      <c r="H3" s="10"/>
      <c r="I3" s="10"/>
      <c r="J3" s="11">
        <v>6800</v>
      </c>
    </row>
    <row r="4" spans="1:10" ht="12.75">
      <c r="A4" s="198"/>
      <c r="B4" s="12">
        <v>2</v>
      </c>
      <c r="C4" s="13" t="s">
        <v>13</v>
      </c>
      <c r="D4" s="12">
        <v>1</v>
      </c>
      <c r="E4" s="14" t="s">
        <v>14</v>
      </c>
      <c r="F4" s="15">
        <v>4500</v>
      </c>
      <c r="G4" s="16">
        <v>4500</v>
      </c>
      <c r="H4" s="17"/>
      <c r="I4" s="17"/>
      <c r="J4" s="11">
        <v>0</v>
      </c>
    </row>
    <row r="5" spans="1:10" ht="12.75">
      <c r="A5" s="199"/>
      <c r="B5" s="4">
        <v>3</v>
      </c>
      <c r="C5" s="18" t="s">
        <v>15</v>
      </c>
      <c r="D5" s="19"/>
      <c r="E5" s="20" t="s">
        <v>16</v>
      </c>
      <c r="F5" s="21">
        <v>7500</v>
      </c>
      <c r="G5" s="22"/>
      <c r="H5" s="23"/>
      <c r="I5" s="23"/>
      <c r="J5" s="24">
        <v>7500</v>
      </c>
    </row>
    <row r="6" spans="1:10" ht="12.75">
      <c r="A6" s="199"/>
      <c r="B6" s="4">
        <v>4</v>
      </c>
      <c r="C6" s="18" t="s">
        <v>17</v>
      </c>
      <c r="D6" s="19"/>
      <c r="E6" s="20" t="s">
        <v>18</v>
      </c>
      <c r="F6" s="21">
        <v>600</v>
      </c>
      <c r="G6" s="22"/>
      <c r="H6" s="23"/>
      <c r="I6" s="23"/>
      <c r="J6" s="24">
        <v>600</v>
      </c>
    </row>
    <row r="7" spans="1:10" ht="12.75">
      <c r="A7" s="199"/>
      <c r="B7" s="25">
        <v>5</v>
      </c>
      <c r="C7" s="26" t="s">
        <v>19</v>
      </c>
      <c r="D7" s="27"/>
      <c r="E7" s="28" t="s">
        <v>20</v>
      </c>
      <c r="F7" s="29">
        <v>4700</v>
      </c>
      <c r="G7" s="30"/>
      <c r="H7" s="31"/>
      <c r="I7" s="31"/>
      <c r="J7" s="32">
        <v>2700</v>
      </c>
    </row>
    <row r="8" spans="1:10" ht="12.75">
      <c r="A8" s="199"/>
      <c r="B8" s="33">
        <v>7</v>
      </c>
      <c r="C8" s="34" t="s">
        <v>21</v>
      </c>
      <c r="D8" s="33"/>
      <c r="E8" s="35" t="s">
        <v>22</v>
      </c>
      <c r="F8" s="36">
        <v>1700</v>
      </c>
      <c r="G8" s="36"/>
      <c r="H8" s="33"/>
      <c r="I8" s="33"/>
      <c r="J8" s="32">
        <v>871</v>
      </c>
    </row>
    <row r="9" spans="1:10" s="40" customFormat="1" ht="12.75" customHeight="1">
      <c r="A9" s="200"/>
      <c r="B9" s="37"/>
      <c r="C9" s="38" t="s">
        <v>23</v>
      </c>
      <c r="D9" s="19"/>
      <c r="E9" s="38"/>
      <c r="F9" s="37"/>
      <c r="G9" s="37">
        <v>23705</v>
      </c>
      <c r="H9" s="37"/>
      <c r="I9" s="37"/>
      <c r="J9" s="39"/>
    </row>
    <row r="10" spans="1:10" ht="13.5" thickBot="1">
      <c r="A10" s="201"/>
      <c r="B10" s="179" t="s">
        <v>24</v>
      </c>
      <c r="C10" s="180"/>
      <c r="D10" s="41"/>
      <c r="E10" s="42"/>
      <c r="F10" s="43">
        <f>SUM(F3:F9)</f>
        <v>25800</v>
      </c>
      <c r="G10" s="43">
        <f>SUM(G3:G9)</f>
        <v>28205</v>
      </c>
      <c r="H10" s="44"/>
      <c r="I10" s="44"/>
      <c r="J10" s="45">
        <f>SUM(J3:J8)</f>
        <v>18471</v>
      </c>
    </row>
    <row r="11" spans="1:10" ht="12.75">
      <c r="A11" s="185" t="s">
        <v>25</v>
      </c>
      <c r="B11" s="46"/>
      <c r="C11" s="13" t="s">
        <v>26</v>
      </c>
      <c r="D11" s="47"/>
      <c r="E11" s="48" t="s">
        <v>27</v>
      </c>
      <c r="F11" s="49">
        <v>30000</v>
      </c>
      <c r="G11" s="50"/>
      <c r="H11" s="51"/>
      <c r="I11" s="51"/>
      <c r="J11" s="52"/>
    </row>
    <row r="12" spans="1:10" ht="14.25" customHeight="1">
      <c r="A12" s="186"/>
      <c r="B12" s="53"/>
      <c r="C12" s="54" t="s">
        <v>13</v>
      </c>
      <c r="D12" s="55">
        <v>1</v>
      </c>
      <c r="E12" s="54" t="s">
        <v>28</v>
      </c>
      <c r="F12" s="15">
        <v>3000</v>
      </c>
      <c r="G12" s="56"/>
      <c r="H12" s="55"/>
      <c r="I12" s="55"/>
      <c r="J12" s="57"/>
    </row>
    <row r="13" spans="1:10" ht="12.75">
      <c r="A13" s="186"/>
      <c r="B13" s="4">
        <v>2</v>
      </c>
      <c r="C13" s="5" t="s">
        <v>29</v>
      </c>
      <c r="D13" s="6">
        <v>4</v>
      </c>
      <c r="E13" s="7" t="s">
        <v>30</v>
      </c>
      <c r="F13" s="58">
        <v>2300</v>
      </c>
      <c r="G13" s="9">
        <v>2300</v>
      </c>
      <c r="H13" s="10"/>
      <c r="I13" s="10"/>
      <c r="J13" s="59">
        <v>500</v>
      </c>
    </row>
    <row r="14" spans="1:10" ht="12.75">
      <c r="A14" s="186"/>
      <c r="B14" s="60">
        <v>3</v>
      </c>
      <c r="C14" s="18" t="s">
        <v>31</v>
      </c>
      <c r="D14" s="19">
        <v>1</v>
      </c>
      <c r="E14" s="20" t="s">
        <v>32</v>
      </c>
      <c r="F14" s="21">
        <v>2450</v>
      </c>
      <c r="G14" s="22">
        <v>2450</v>
      </c>
      <c r="H14" s="23"/>
      <c r="I14" s="23"/>
      <c r="J14" s="57"/>
    </row>
    <row r="15" spans="1:10" ht="12.75">
      <c r="A15" s="186"/>
      <c r="B15" s="60">
        <v>4</v>
      </c>
      <c r="C15" s="18" t="s">
        <v>33</v>
      </c>
      <c r="D15" s="19">
        <v>1</v>
      </c>
      <c r="E15" s="20" t="s">
        <v>34</v>
      </c>
      <c r="F15" s="21">
        <v>2000</v>
      </c>
      <c r="G15" s="22">
        <v>2000</v>
      </c>
      <c r="H15" s="23"/>
      <c r="I15" s="23"/>
      <c r="J15" s="57"/>
    </row>
    <row r="16" spans="1:10" ht="15" customHeight="1">
      <c r="A16" s="186"/>
      <c r="B16" s="61"/>
      <c r="C16" s="26" t="s">
        <v>35</v>
      </c>
      <c r="D16" s="27">
        <v>12</v>
      </c>
      <c r="E16" s="28" t="s">
        <v>36</v>
      </c>
      <c r="F16" s="29">
        <v>17049</v>
      </c>
      <c r="G16" s="30"/>
      <c r="H16" s="31"/>
      <c r="I16" s="31"/>
      <c r="J16" s="62">
        <v>17049</v>
      </c>
    </row>
    <row r="17" spans="1:10" ht="12.75">
      <c r="A17" s="186"/>
      <c r="B17" s="61"/>
      <c r="C17" s="26" t="s">
        <v>37</v>
      </c>
      <c r="D17" s="27">
        <v>1</v>
      </c>
      <c r="E17" s="28" t="s">
        <v>38</v>
      </c>
      <c r="F17" s="29">
        <v>260</v>
      </c>
      <c r="G17" s="30">
        <v>260</v>
      </c>
      <c r="H17" s="31"/>
      <c r="I17" s="31"/>
      <c r="J17" s="63"/>
    </row>
    <row r="18" spans="1:10" s="40" customFormat="1" ht="12.75">
      <c r="A18" s="186"/>
      <c r="B18" s="64"/>
      <c r="C18" s="18" t="s">
        <v>23</v>
      </c>
      <c r="D18" s="22"/>
      <c r="E18" s="65"/>
      <c r="F18" s="64"/>
      <c r="G18" s="22">
        <v>28600</v>
      </c>
      <c r="H18" s="23"/>
      <c r="I18" s="23"/>
      <c r="J18" s="66"/>
    </row>
    <row r="19" spans="1:10" ht="13.5" thickBot="1">
      <c r="A19" s="208"/>
      <c r="B19" s="179" t="s">
        <v>24</v>
      </c>
      <c r="C19" s="180"/>
      <c r="D19" s="67"/>
      <c r="E19" s="68"/>
      <c r="F19" s="43">
        <f>SUM(F11:F18)</f>
        <v>57059</v>
      </c>
      <c r="G19" s="43">
        <f>SUM(G13:G18)</f>
        <v>35610</v>
      </c>
      <c r="H19" s="44"/>
      <c r="I19" s="44"/>
      <c r="J19" s="45">
        <f>SUM(J11:J18)</f>
        <v>17549</v>
      </c>
    </row>
    <row r="20" spans="1:10" ht="22.5">
      <c r="A20" s="202" t="s">
        <v>39</v>
      </c>
      <c r="B20" s="69">
        <v>1</v>
      </c>
      <c r="C20" s="48" t="s">
        <v>40</v>
      </c>
      <c r="D20" s="70"/>
      <c r="E20" s="71" t="s">
        <v>41</v>
      </c>
      <c r="F20" s="72">
        <v>4600</v>
      </c>
      <c r="G20" s="73"/>
      <c r="H20" s="74"/>
      <c r="I20" s="74"/>
      <c r="J20" s="75">
        <v>4600</v>
      </c>
    </row>
    <row r="21" spans="1:10" ht="12.75" customHeight="1">
      <c r="A21" s="198"/>
      <c r="B21" s="76"/>
      <c r="C21" s="13" t="s">
        <v>26</v>
      </c>
      <c r="D21" s="77"/>
      <c r="E21" s="13" t="s">
        <v>27</v>
      </c>
      <c r="F21" s="78">
        <v>30000</v>
      </c>
      <c r="G21" s="79"/>
      <c r="H21" s="80"/>
      <c r="I21" s="80"/>
      <c r="J21" s="81"/>
    </row>
    <row r="22" spans="1:10" s="88" customFormat="1" ht="12.75">
      <c r="A22" s="198"/>
      <c r="B22" s="82">
        <v>2</v>
      </c>
      <c r="C22" s="83" t="s">
        <v>42</v>
      </c>
      <c r="D22" s="84">
        <v>1</v>
      </c>
      <c r="E22" s="85" t="s">
        <v>43</v>
      </c>
      <c r="F22" s="86">
        <v>20000</v>
      </c>
      <c r="G22" s="86">
        <v>500</v>
      </c>
      <c r="H22" s="87"/>
      <c r="I22" s="87"/>
      <c r="J22" s="62">
        <v>12640</v>
      </c>
    </row>
    <row r="23" spans="1:10" s="93" customFormat="1" ht="13.5" customHeight="1">
      <c r="A23" s="186"/>
      <c r="B23" s="89"/>
      <c r="C23" s="90" t="s">
        <v>23</v>
      </c>
      <c r="D23" s="91"/>
      <c r="E23" s="65"/>
      <c r="F23" s="89"/>
      <c r="G23" s="37">
        <v>31375</v>
      </c>
      <c r="H23" s="92"/>
      <c r="I23" s="92"/>
      <c r="J23" s="57"/>
    </row>
    <row r="24" spans="1:10" ht="13.5" thickBot="1">
      <c r="A24" s="201"/>
      <c r="B24" s="179" t="s">
        <v>24</v>
      </c>
      <c r="C24" s="180"/>
      <c r="D24" s="67"/>
      <c r="E24" s="68"/>
      <c r="F24" s="43">
        <f>SUM(F20:F22)</f>
        <v>54600</v>
      </c>
      <c r="G24" s="43">
        <f>SUM(G20:G23)</f>
        <v>31875</v>
      </c>
      <c r="H24" s="44"/>
      <c r="I24" s="44"/>
      <c r="J24" s="45">
        <f>SUM(J22,J21,J20)</f>
        <v>17240</v>
      </c>
    </row>
    <row r="25" spans="1:10" ht="12.75">
      <c r="A25" s="202" t="s">
        <v>44</v>
      </c>
      <c r="B25" s="69">
        <v>1</v>
      </c>
      <c r="C25" s="94" t="s">
        <v>45</v>
      </c>
      <c r="D25" s="70">
        <v>1</v>
      </c>
      <c r="E25" s="71" t="s">
        <v>46</v>
      </c>
      <c r="F25" s="72">
        <v>25000</v>
      </c>
      <c r="G25" s="72">
        <v>2695</v>
      </c>
      <c r="H25" s="74"/>
      <c r="I25" s="74"/>
      <c r="J25" s="75">
        <v>20000</v>
      </c>
    </row>
    <row r="26" spans="1:10" ht="12.75">
      <c r="A26" s="199"/>
      <c r="B26" s="25"/>
      <c r="C26" s="83" t="s">
        <v>47</v>
      </c>
      <c r="D26" s="27"/>
      <c r="E26" s="28" t="s">
        <v>48</v>
      </c>
      <c r="F26" s="29">
        <v>42000</v>
      </c>
      <c r="G26" s="29">
        <v>2000</v>
      </c>
      <c r="H26" s="31"/>
      <c r="I26" s="31"/>
      <c r="J26" s="62">
        <v>0</v>
      </c>
    </row>
    <row r="27" spans="1:10" s="40" customFormat="1" ht="15" customHeight="1">
      <c r="A27" s="200"/>
      <c r="B27" s="64"/>
      <c r="C27" s="90" t="s">
        <v>23</v>
      </c>
      <c r="D27" s="22"/>
      <c r="E27" s="65"/>
      <c r="F27" s="64"/>
      <c r="G27" s="21">
        <v>12840</v>
      </c>
      <c r="H27" s="23"/>
      <c r="I27" s="23"/>
      <c r="J27" s="57"/>
    </row>
    <row r="28" spans="1:10" ht="13.5" thickBot="1">
      <c r="A28" s="201"/>
      <c r="B28" s="179" t="s">
        <v>24</v>
      </c>
      <c r="C28" s="180"/>
      <c r="D28" s="67"/>
      <c r="E28" s="68"/>
      <c r="F28" s="43">
        <f>SUM(F25:F26)</f>
        <v>67000</v>
      </c>
      <c r="G28" s="43">
        <f>SUM(G25:G27)</f>
        <v>17535</v>
      </c>
      <c r="H28" s="44"/>
      <c r="I28" s="44"/>
      <c r="J28" s="45">
        <f>SUM(J26,J25)</f>
        <v>20000</v>
      </c>
    </row>
    <row r="29" spans="1:33" ht="12.75">
      <c r="A29" s="185" t="s">
        <v>52</v>
      </c>
      <c r="B29" s="46">
        <v>1</v>
      </c>
      <c r="C29" s="48" t="s">
        <v>53</v>
      </c>
      <c r="D29" s="99"/>
      <c r="E29" s="100" t="s">
        <v>54</v>
      </c>
      <c r="F29" s="50">
        <v>350</v>
      </c>
      <c r="G29" s="101"/>
      <c r="H29" s="102"/>
      <c r="I29" s="103"/>
      <c r="J29" s="75">
        <v>350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</row>
    <row r="30" spans="1:10" ht="13.5" customHeight="1" thickBot="1">
      <c r="A30" s="187"/>
      <c r="B30" s="179" t="s">
        <v>24</v>
      </c>
      <c r="C30" s="180"/>
      <c r="D30" s="67"/>
      <c r="E30" s="68"/>
      <c r="F30" s="43">
        <f>SUM(F29)</f>
        <v>350</v>
      </c>
      <c r="G30" s="43"/>
      <c r="H30" s="44"/>
      <c r="I30" s="44"/>
      <c r="J30" s="45">
        <f>SUM(J29)</f>
        <v>350</v>
      </c>
    </row>
    <row r="31" spans="1:33" ht="12.75">
      <c r="A31" s="186" t="s">
        <v>55</v>
      </c>
      <c r="B31" s="104">
        <v>3</v>
      </c>
      <c r="C31" s="105" t="s">
        <v>56</v>
      </c>
      <c r="D31" s="106"/>
      <c r="E31" s="107" t="s">
        <v>57</v>
      </c>
      <c r="F31" s="108">
        <v>800</v>
      </c>
      <c r="G31" s="109"/>
      <c r="H31" s="110"/>
      <c r="I31" s="111"/>
      <c r="J31" s="75">
        <v>300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</row>
    <row r="32" spans="1:33" ht="12.75">
      <c r="A32" s="186"/>
      <c r="B32" s="95">
        <v>4</v>
      </c>
      <c r="C32" s="18" t="s">
        <v>58</v>
      </c>
      <c r="D32" s="96"/>
      <c r="E32" s="112"/>
      <c r="F32" s="37">
        <v>100</v>
      </c>
      <c r="G32" s="89"/>
      <c r="H32" s="113"/>
      <c r="I32" s="97"/>
      <c r="J32" s="57">
        <v>100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</row>
    <row r="33" spans="1:10" ht="18" customHeight="1" thickBot="1">
      <c r="A33" s="187"/>
      <c r="B33" s="179" t="s">
        <v>24</v>
      </c>
      <c r="C33" s="180"/>
      <c r="D33" s="67"/>
      <c r="E33" s="68"/>
      <c r="F33" s="43">
        <f>SUM(F31:F32)</f>
        <v>900</v>
      </c>
      <c r="G33" s="43"/>
      <c r="H33" s="44"/>
      <c r="I33" s="44"/>
      <c r="J33" s="45">
        <f>SUM(J31:J32)</f>
        <v>400</v>
      </c>
    </row>
    <row r="34" spans="1:10" ht="22.5">
      <c r="A34" s="183" t="s">
        <v>59</v>
      </c>
      <c r="B34" s="50">
        <v>1</v>
      </c>
      <c r="C34" s="107" t="s">
        <v>60</v>
      </c>
      <c r="D34" s="114"/>
      <c r="E34" s="100" t="s">
        <v>61</v>
      </c>
      <c r="F34" s="50">
        <v>800</v>
      </c>
      <c r="G34" s="101"/>
      <c r="H34" s="51"/>
      <c r="I34" s="51"/>
      <c r="J34" s="75">
        <v>0</v>
      </c>
    </row>
    <row r="35" spans="1:10" ht="13.5" customHeight="1" thickBot="1">
      <c r="A35" s="184"/>
      <c r="B35" s="181" t="s">
        <v>24</v>
      </c>
      <c r="C35" s="182"/>
      <c r="D35" s="115"/>
      <c r="E35" s="116"/>
      <c r="F35" s="117">
        <f>SUM(F34)</f>
        <v>800</v>
      </c>
      <c r="G35" s="117"/>
      <c r="H35" s="118"/>
      <c r="I35" s="118"/>
      <c r="J35" s="119">
        <f>SUM(J34)</f>
        <v>0</v>
      </c>
    </row>
    <row r="36" spans="1:10" ht="14.25" thickBot="1" thickTop="1">
      <c r="A36" s="209" t="s">
        <v>70</v>
      </c>
      <c r="B36" s="210"/>
      <c r="C36" s="210"/>
      <c r="D36" s="210"/>
      <c r="E36" s="211"/>
      <c r="F36" s="120">
        <f>+F10+F19+F24+F28+F30+F33</f>
        <v>205709</v>
      </c>
      <c r="G36" s="120">
        <f>+G10+G19+G24+G28+G30+G33</f>
        <v>113225</v>
      </c>
      <c r="H36" s="121"/>
      <c r="I36" s="121"/>
      <c r="J36" s="122">
        <f>SUM(J35,J33,J30,J28,J24,J19,J10)</f>
        <v>74010</v>
      </c>
    </row>
    <row r="37" spans="1:10" ht="14.25" thickBot="1" thickTop="1">
      <c r="A37" s="124" t="s">
        <v>71</v>
      </c>
      <c r="B37"/>
      <c r="C37"/>
      <c r="E37"/>
      <c r="F37"/>
      <c r="G37"/>
      <c r="J37"/>
    </row>
    <row r="38" spans="1:33" ht="22.5">
      <c r="A38" s="185" t="s">
        <v>49</v>
      </c>
      <c r="B38" s="144">
        <v>1</v>
      </c>
      <c r="C38" s="145" t="s">
        <v>50</v>
      </c>
      <c r="D38" s="146"/>
      <c r="E38" s="190" t="s">
        <v>72</v>
      </c>
      <c r="F38" s="147">
        <v>48076</v>
      </c>
      <c r="G38" s="148"/>
      <c r="H38" s="149"/>
      <c r="I38" s="149"/>
      <c r="J38" s="150">
        <v>35000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</row>
    <row r="39" spans="1:33" ht="14.25" customHeight="1">
      <c r="A39" s="186"/>
      <c r="B39" s="95">
        <v>2</v>
      </c>
      <c r="C39" s="90" t="s">
        <v>51</v>
      </c>
      <c r="D39" s="96"/>
      <c r="E39" s="191"/>
      <c r="F39" s="37">
        <v>19648</v>
      </c>
      <c r="G39" s="37">
        <f>+F39-J39</f>
        <v>16223</v>
      </c>
      <c r="H39" s="97"/>
      <c r="I39" s="97"/>
      <c r="J39" s="57">
        <v>3425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</row>
    <row r="40" spans="1:33" s="40" customFormat="1" ht="12.75" customHeight="1">
      <c r="A40" s="186"/>
      <c r="B40" s="89"/>
      <c r="C40" s="90" t="s">
        <v>23</v>
      </c>
      <c r="D40" s="91"/>
      <c r="E40" s="65"/>
      <c r="F40" s="89"/>
      <c r="G40" s="37">
        <v>7707</v>
      </c>
      <c r="H40" s="97"/>
      <c r="I40" s="97"/>
      <c r="J40" s="57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10" ht="13.5" thickBot="1">
      <c r="A41" s="187"/>
      <c r="B41" s="179" t="s">
        <v>24</v>
      </c>
      <c r="C41" s="180"/>
      <c r="D41" s="67"/>
      <c r="E41" s="68"/>
      <c r="F41" s="43">
        <f>SUM(F38:F39)</f>
        <v>67724</v>
      </c>
      <c r="G41" s="43">
        <f>SUM(G38:G40)</f>
        <v>23930</v>
      </c>
      <c r="H41" s="98"/>
      <c r="I41" s="98"/>
      <c r="J41" s="45">
        <f>SUM(J38:J39)</f>
        <v>38425</v>
      </c>
    </row>
    <row r="42" spans="1:10" ht="3.75" customHeight="1" thickBot="1">
      <c r="A42"/>
      <c r="B42"/>
      <c r="C42"/>
      <c r="E42"/>
      <c r="F42"/>
      <c r="G42"/>
      <c r="J42"/>
    </row>
    <row r="43" spans="1:10" ht="13.5" thickBot="1">
      <c r="A43" s="177" t="s">
        <v>70</v>
      </c>
      <c r="B43" s="178"/>
      <c r="C43" s="178"/>
      <c r="D43" s="178"/>
      <c r="E43" s="178"/>
      <c r="F43" s="151">
        <f>+F36+F41</f>
        <v>273433</v>
      </c>
      <c r="G43" s="151">
        <f>+G41+G36</f>
        <v>137155</v>
      </c>
      <c r="H43" s="152"/>
      <c r="I43" s="152"/>
      <c r="J43" s="153">
        <f>+J41+J36</f>
        <v>112435</v>
      </c>
    </row>
  </sheetData>
  <mergeCells count="28">
    <mergeCell ref="C1:C2"/>
    <mergeCell ref="G1:G2"/>
    <mergeCell ref="B28:C28"/>
    <mergeCell ref="B41:C41"/>
    <mergeCell ref="D1:D2"/>
    <mergeCell ref="B10:C10"/>
    <mergeCell ref="B19:C19"/>
    <mergeCell ref="B24:C24"/>
    <mergeCell ref="A36:E36"/>
    <mergeCell ref="A31:A33"/>
    <mergeCell ref="A3:A10"/>
    <mergeCell ref="A20:A24"/>
    <mergeCell ref="A25:A28"/>
    <mergeCell ref="B1:B2"/>
    <mergeCell ref="A1:A2"/>
    <mergeCell ref="A11:A19"/>
    <mergeCell ref="J1:J2"/>
    <mergeCell ref="E38:E39"/>
    <mergeCell ref="E1:E2"/>
    <mergeCell ref="F1:F2"/>
    <mergeCell ref="H1:I1"/>
    <mergeCell ref="A43:E43"/>
    <mergeCell ref="B30:C30"/>
    <mergeCell ref="B33:C33"/>
    <mergeCell ref="B35:C35"/>
    <mergeCell ref="A34:A35"/>
    <mergeCell ref="A38:A41"/>
    <mergeCell ref="A29:A30"/>
  </mergeCells>
  <printOptions horizontalCentered="1"/>
  <pageMargins left="0.31496062992125984" right="0.31496062992125984" top="0.47" bottom="0.32" header="0.17" footer="0.17"/>
  <pageSetup horizontalDpi="600" verticalDpi="600" orientation="landscape" paperSize="9" scale="93" r:id="rId1"/>
  <headerFooter alignWithMargins="0">
    <oddHeader xml:space="preserve">&amp;L&amp;"Arial CE,tučné"&amp;14Rozdělení schválené částky kapitálových výdajů dle usnes. č. 430/08/2004/ZK&amp;R&amp;"Times New Roman CE,tučné"&amp;11RK-06-2005-23, př. 1
počet stran: 2 </oddHeader>
    <oddFooter>&amp;CStránka &amp;P z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F13" sqref="F13"/>
    </sheetView>
  </sheetViews>
  <sheetFormatPr defaultColWidth="9.00390625" defaultRowHeight="12.75"/>
  <cols>
    <col min="1" max="3" width="12.00390625" style="130" customWidth="1"/>
    <col min="4" max="6" width="12.00390625" style="0" customWidth="1"/>
  </cols>
  <sheetData>
    <row r="2" spans="1:2" ht="13.5" thickBot="1">
      <c r="A2" s="136" t="s">
        <v>73</v>
      </c>
      <c r="B2" s="136"/>
    </row>
    <row r="3" spans="1:6" s="128" customFormat="1" ht="30.75" customHeight="1" thickBot="1">
      <c r="A3" s="133" t="s">
        <v>62</v>
      </c>
      <c r="B3" s="154" t="s">
        <v>69</v>
      </c>
      <c r="C3" s="134" t="s">
        <v>63</v>
      </c>
      <c r="D3" s="134" t="s">
        <v>64</v>
      </c>
      <c r="E3" s="134" t="s">
        <v>65</v>
      </c>
      <c r="F3" s="135" t="s">
        <v>66</v>
      </c>
    </row>
    <row r="4" spans="1:6" s="137" customFormat="1" ht="21" customHeight="1" thickBot="1">
      <c r="A4" s="142">
        <v>3522</v>
      </c>
      <c r="B4" s="155"/>
      <c r="C4" s="141">
        <v>6901</v>
      </c>
      <c r="D4" s="162">
        <v>74010</v>
      </c>
      <c r="E4" s="162">
        <v>-74010</v>
      </c>
      <c r="F4" s="143">
        <v>0</v>
      </c>
    </row>
    <row r="5" spans="1:6" s="137" customFormat="1" ht="15.75" customHeight="1">
      <c r="A5" s="212">
        <v>3522</v>
      </c>
      <c r="B5" s="175">
        <v>352210</v>
      </c>
      <c r="C5" s="163">
        <v>6351</v>
      </c>
      <c r="D5" s="168">
        <v>0</v>
      </c>
      <c r="E5" s="164">
        <v>18471</v>
      </c>
      <c r="F5" s="165">
        <f aca="true" t="shared" si="0" ref="F5:F11">SUM(D5:E5)</f>
        <v>18471</v>
      </c>
    </row>
    <row r="6" spans="1:6" s="137" customFormat="1" ht="15.75" customHeight="1">
      <c r="A6" s="213"/>
      <c r="B6" s="169">
        <v>352220</v>
      </c>
      <c r="C6" s="138">
        <v>6351</v>
      </c>
      <c r="D6" s="140">
        <v>0</v>
      </c>
      <c r="E6" s="139">
        <v>500</v>
      </c>
      <c r="F6" s="156">
        <f t="shared" si="0"/>
        <v>500</v>
      </c>
    </row>
    <row r="7" spans="1:6" s="137" customFormat="1" ht="15.75" customHeight="1">
      <c r="A7" s="213"/>
      <c r="B7" s="169">
        <v>352220</v>
      </c>
      <c r="C7" s="138">
        <v>5331</v>
      </c>
      <c r="D7" s="139">
        <v>0</v>
      </c>
      <c r="E7" s="139">
        <v>17049</v>
      </c>
      <c r="F7" s="156">
        <f t="shared" si="0"/>
        <v>17049</v>
      </c>
    </row>
    <row r="8" spans="1:6" s="137" customFormat="1" ht="15.75" customHeight="1">
      <c r="A8" s="214"/>
      <c r="B8" s="169">
        <v>352230</v>
      </c>
      <c r="C8" s="138">
        <v>6351</v>
      </c>
      <c r="D8" s="139">
        <v>0</v>
      </c>
      <c r="E8" s="139">
        <v>20000</v>
      </c>
      <c r="F8" s="156">
        <f t="shared" si="0"/>
        <v>20000</v>
      </c>
    </row>
    <row r="9" spans="1:6" s="137" customFormat="1" ht="15.75" customHeight="1" thickBot="1">
      <c r="A9" s="215"/>
      <c r="B9" s="176">
        <v>352250</v>
      </c>
      <c r="C9" s="166">
        <v>6351</v>
      </c>
      <c r="D9" s="167">
        <v>0</v>
      </c>
      <c r="E9" s="167">
        <v>17240</v>
      </c>
      <c r="F9" s="156">
        <f t="shared" si="0"/>
        <v>17240</v>
      </c>
    </row>
    <row r="10" spans="1:6" s="137" customFormat="1" ht="18.75" customHeight="1" thickBot="1">
      <c r="A10" s="157">
        <v>3529</v>
      </c>
      <c r="B10" s="158">
        <v>352920</v>
      </c>
      <c r="C10" s="159">
        <v>6351</v>
      </c>
      <c r="D10" s="160">
        <v>0</v>
      </c>
      <c r="E10" s="160">
        <v>400</v>
      </c>
      <c r="F10" s="161">
        <f t="shared" si="0"/>
        <v>400</v>
      </c>
    </row>
    <row r="11" spans="1:6" s="137" customFormat="1" ht="18.75" customHeight="1" thickBot="1">
      <c r="A11" s="157">
        <v>3533</v>
      </c>
      <c r="B11" s="158">
        <v>353320</v>
      </c>
      <c r="C11" s="159">
        <v>6351</v>
      </c>
      <c r="D11" s="160">
        <v>0</v>
      </c>
      <c r="E11" s="160">
        <v>350</v>
      </c>
      <c r="F11" s="161">
        <f t="shared" si="0"/>
        <v>350</v>
      </c>
    </row>
    <row r="12" spans="1:6" s="137" customFormat="1" ht="20.25" customHeight="1" thickBot="1">
      <c r="A12" s="170" t="s">
        <v>68</v>
      </c>
      <c r="B12" s="171"/>
      <c r="C12" s="172"/>
      <c r="D12" s="173">
        <f>SUM(D4:D11)</f>
        <v>74010</v>
      </c>
      <c r="E12" s="173">
        <f>SUM(E4:E11)</f>
        <v>0</v>
      </c>
      <c r="F12" s="174">
        <f>SUM(F4:F11)</f>
        <v>74010</v>
      </c>
    </row>
    <row r="13" spans="1:5" s="129" customFormat="1" ht="11.25">
      <c r="A13" s="131"/>
      <c r="B13" s="131"/>
      <c r="C13" s="131"/>
      <c r="D13" s="132"/>
      <c r="E13" s="132"/>
    </row>
  </sheetData>
  <mergeCells count="1">
    <mergeCell ref="A5:A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jakoubkova</cp:lastModifiedBy>
  <cp:lastPrinted>2005-01-26T12:50:41Z</cp:lastPrinted>
  <dcterms:created xsi:type="dcterms:W3CDTF">2005-01-20T12:15:12Z</dcterms:created>
  <dcterms:modified xsi:type="dcterms:W3CDTF">2005-01-27T14:55:00Z</dcterms:modified>
  <cp:category/>
  <cp:version/>
  <cp:contentType/>
  <cp:contentStatus/>
</cp:coreProperties>
</file>