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05" windowWidth="12120" windowHeight="9120" activeTab="0"/>
  </bookViews>
  <sheets>
    <sheet name="Zdroje a rozpočty " sheetId="1" r:id="rId1"/>
    <sheet name="Administrativa" sheetId="2" r:id="rId2"/>
  </sheets>
  <definedNames/>
  <calcPr fullCalcOnLoad="1"/>
</workbook>
</file>

<file path=xl/sharedStrings.xml><?xml version="1.0" encoding="utf-8"?>
<sst xmlns="http://schemas.openxmlformats.org/spreadsheetml/2006/main" count="88" uniqueCount="79">
  <si>
    <t>Finanční informace</t>
  </si>
  <si>
    <t xml:space="preserve">Celkem zdroje </t>
  </si>
  <si>
    <t>Zdroje ESF</t>
  </si>
  <si>
    <t xml:space="preserve">Státní rozpočet </t>
  </si>
  <si>
    <t>Jen u JPD3:</t>
  </si>
  <si>
    <t xml:space="preserve">Zdroje hl.m. Prahy </t>
  </si>
  <si>
    <t>Absolutně</t>
  </si>
  <si>
    <t>Relativně</t>
  </si>
  <si>
    <t xml:space="preserve">OP RPZ  </t>
  </si>
  <si>
    <t>&lt;=75%</t>
  </si>
  <si>
    <t>&gt;=25%</t>
  </si>
  <si>
    <t>-</t>
  </si>
  <si>
    <t>OP RLZ, Op. 2.1</t>
  </si>
  <si>
    <t>&lt;=80%</t>
  </si>
  <si>
    <t>&gt;=20%</t>
  </si>
  <si>
    <t>JPD3</t>
  </si>
  <si>
    <t>&lt;=50%</t>
  </si>
  <si>
    <t>&gt;=37,5%</t>
  </si>
  <si>
    <t>&gt;=12,5%</t>
  </si>
  <si>
    <t xml:space="preserve">Rok </t>
  </si>
  <si>
    <t>Celkem</t>
  </si>
  <si>
    <t xml:space="preserve">Zdroje na období </t>
  </si>
  <si>
    <t xml:space="preserve">Zdroje - podíl z celku  </t>
  </si>
  <si>
    <t>C. Administrace GS</t>
  </si>
  <si>
    <t>% administrat. nákladů</t>
  </si>
  <si>
    <t>Povolený limit v %</t>
  </si>
  <si>
    <t>Pp - A</t>
  </si>
  <si>
    <t>Pp - B</t>
  </si>
  <si>
    <t>Pp - C</t>
  </si>
  <si>
    <t>Pp - D</t>
  </si>
  <si>
    <t>kontrolní č.</t>
  </si>
  <si>
    <t>Uznatelné náklady</t>
  </si>
  <si>
    <t>1. Osobní náklady</t>
  </si>
  <si>
    <t>1.1. Odborný personál</t>
  </si>
  <si>
    <t>1.3. Externí pracovníci</t>
  </si>
  <si>
    <t>Osobní náklady - mezisoučet</t>
  </si>
  <si>
    <r>
      <t>2. Cestovní náhrady</t>
    </r>
    <r>
      <rPr>
        <sz val="10"/>
        <rFont val="Times New Roman"/>
        <family val="1"/>
      </rPr>
      <t xml:space="preserve"> </t>
    </r>
  </si>
  <si>
    <t>Cestovní náhrady - mezisoučet</t>
  </si>
  <si>
    <t>3. Vybavení a zařízení</t>
  </si>
  <si>
    <t>3.1. Nákup HW</t>
  </si>
  <si>
    <t>3.2. Nákup jiného zařízení</t>
  </si>
  <si>
    <t>3.3. Nákup DHM</t>
  </si>
  <si>
    <t>3.4. Nákup SW</t>
  </si>
  <si>
    <t>3.6. Náklady na opravy a údržbu</t>
  </si>
  <si>
    <t>3.7. Amortizace vlastního majetku</t>
  </si>
  <si>
    <t>Vybavení a zařízení - mezisoučet</t>
  </si>
  <si>
    <t>4.1. Spotřební zboží a provozní materiál</t>
  </si>
  <si>
    <t>Kancelář/náklady projektu - mezisoučet</t>
  </si>
  <si>
    <t>5 Nákup služeb</t>
  </si>
  <si>
    <t>5.1. Publikace/školicí materiály/manuály</t>
  </si>
  <si>
    <t>5.3. Náklady vyplývající přímo ze smlouvy</t>
  </si>
  <si>
    <t>5.4. Náklady na konference/kurzy</t>
  </si>
  <si>
    <t>5.5. Jiné náklady</t>
  </si>
  <si>
    <t>Ostatní náklady, služby - mezisoučet</t>
  </si>
  <si>
    <t>6. Celkové uznatelné náklady</t>
  </si>
  <si>
    <t>I. Zdroje grantového schématu (v tis. Kč)</t>
  </si>
  <si>
    <t>II. Čerpání zdrojů grantového schématu v jednotlivých letech (v tis. Kč)</t>
  </si>
  <si>
    <t>III. Rozpočet grantového schématu (v tis. Kč)</t>
  </si>
  <si>
    <t>IV. Indikativní rozdělení prostředků mezi programy podpory GS (v tis. Kč)</t>
  </si>
  <si>
    <t>5.2. Odborné služby, studie a výzkum</t>
  </si>
  <si>
    <t>2.1. Cestovní náhrady (doprava, ubytování a stravné)</t>
  </si>
  <si>
    <t>A. Předpoklad hodnoty schválených projektů (závazků)</t>
  </si>
  <si>
    <t>B Prostředky k proplacení konečným uživatelům</t>
  </si>
  <si>
    <t>GS:</t>
  </si>
  <si>
    <t>4. Náklady kanceláře projektu</t>
  </si>
  <si>
    <t>3.5. Nákup výzkumné a odborné činnosti</t>
  </si>
  <si>
    <t>4.3. Nákup vody, paliv a energie (el., topení)</t>
  </si>
  <si>
    <t>4.5. Jiné výše neuvedené náklady (nájem, úklid, údržba)</t>
  </si>
  <si>
    <t>V. Rozpočet administrace grantového schématu - informativní (v tis. Kč)</t>
  </si>
  <si>
    <t xml:space="preserve">1.2. Administrativní / pomocný personál       </t>
  </si>
  <si>
    <t>4.2. Provoz vozidlel</t>
  </si>
  <si>
    <t>4.4. Spojové náklady (poštovné, tel. / fax, internet)</t>
  </si>
  <si>
    <t>3.8. Nájem vybavení a zařízení / operativní leasing</t>
  </si>
  <si>
    <t>Počet jednotek</t>
  </si>
  <si>
    <t>Maximální jednotková cena</t>
  </si>
  <si>
    <t>2.2. Cestovní náhrady (doprava, ubytování a stravné) ext</t>
  </si>
  <si>
    <t>CZ.04.1.03/3.3.10</t>
  </si>
  <si>
    <t>počet stran: 3</t>
  </si>
  <si>
    <t>RK-01-2005-03,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</si>
</sst>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0"/>
    </font>
    <font>
      <b/>
      <i/>
      <sz val="10"/>
      <color indexed="9"/>
      <name val="Times New Roman"/>
      <family val="1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9" xfId="0" applyFont="1" applyBorder="1" applyAlignment="1">
      <alignment shrinkToFit="1"/>
    </xf>
    <xf numFmtId="0" fontId="1" fillId="0" borderId="9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9" xfId="0" applyFont="1" applyBorder="1" applyAlignment="1">
      <alignment wrapText="1" shrinkToFit="1"/>
    </xf>
    <xf numFmtId="0" fontId="3" fillId="0" borderId="12" xfId="0" applyFont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4" borderId="3" xfId="0" applyFont="1" applyFill="1" applyBorder="1" applyAlignment="1">
      <alignment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5" borderId="20" xfId="0" applyFont="1" applyFill="1" applyBorder="1" applyAlignment="1" applyProtection="1">
      <alignment vertical="top" wrapText="1"/>
      <protection/>
    </xf>
    <xf numFmtId="0" fontId="1" fillId="5" borderId="21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1" fillId="5" borderId="22" xfId="18" applyFont="1" applyFill="1" applyBorder="1" applyAlignment="1" applyProtection="1">
      <alignment vertical="top" wrapText="1"/>
      <protection/>
    </xf>
    <xf numFmtId="0" fontId="1" fillId="5" borderId="9" xfId="0" applyFont="1" applyFill="1" applyBorder="1" applyAlignment="1" applyProtection="1">
      <alignment vertical="top" wrapText="1"/>
      <protection/>
    </xf>
    <xf numFmtId="0" fontId="1" fillId="5" borderId="23" xfId="18" applyFont="1" applyFill="1" applyBorder="1" applyAlignment="1" applyProtection="1">
      <alignment vertical="top" wrapText="1"/>
      <protection/>
    </xf>
    <xf numFmtId="168" fontId="4" fillId="0" borderId="10" xfId="0" applyNumberFormat="1" applyFont="1" applyBorder="1" applyAlignment="1" applyProtection="1">
      <alignment/>
      <protection/>
    </xf>
    <xf numFmtId="168" fontId="8" fillId="0" borderId="10" xfId="0" applyNumberFormat="1" applyFont="1" applyBorder="1" applyAlignment="1" applyProtection="1">
      <alignment/>
      <protection/>
    </xf>
    <xf numFmtId="168" fontId="8" fillId="0" borderId="24" xfId="0" applyNumberFormat="1" applyFont="1" applyBorder="1" applyAlignment="1" applyProtection="1">
      <alignment/>
      <protection/>
    </xf>
    <xf numFmtId="168" fontId="8" fillId="0" borderId="25" xfId="0" applyNumberFormat="1" applyFont="1" applyBorder="1" applyAlignment="1" applyProtection="1">
      <alignment/>
      <protection/>
    </xf>
    <xf numFmtId="0" fontId="9" fillId="5" borderId="0" xfId="18" applyFont="1" applyFill="1" applyBorder="1" applyAlignment="1" applyProtection="1">
      <alignment vertical="top" wrapText="1"/>
      <protection/>
    </xf>
    <xf numFmtId="10" fontId="9" fillId="0" borderId="0" xfId="0" applyNumberFormat="1" applyFont="1" applyBorder="1" applyAlignment="1" applyProtection="1">
      <alignment/>
      <protection/>
    </xf>
    <xf numFmtId="9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0" fontId="10" fillId="0" borderId="0" xfId="0" applyNumberFormat="1" applyFont="1" applyAlignment="1" applyProtection="1">
      <alignment horizontal="center"/>
      <protection/>
    </xf>
    <xf numFmtId="0" fontId="1" fillId="5" borderId="0" xfId="18" applyFont="1" applyFill="1" applyBorder="1" applyAlignment="1" applyProtection="1">
      <alignment vertical="top" wrapText="1"/>
      <protection/>
    </xf>
    <xf numFmtId="10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1" xfId="18" applyFont="1" applyFill="1" applyBorder="1" applyAlignment="1" applyProtection="1">
      <alignment vertical="top"/>
      <protection/>
    </xf>
    <xf numFmtId="10" fontId="4" fillId="2" borderId="2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 vertical="top" wrapText="1"/>
      <protection/>
    </xf>
    <xf numFmtId="0" fontId="2" fillId="5" borderId="20" xfId="0" applyFont="1" applyFill="1" applyBorder="1" applyAlignment="1" applyProtection="1">
      <alignment vertical="top" wrapText="1"/>
      <protection/>
    </xf>
    <xf numFmtId="0" fontId="7" fillId="0" borderId="21" xfId="0" applyFont="1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1" fontId="2" fillId="6" borderId="18" xfId="0" applyNumberFormat="1" applyFont="1" applyFill="1" applyBorder="1" applyAlignment="1" applyProtection="1">
      <alignment/>
      <protection/>
    </xf>
    <xf numFmtId="0" fontId="4" fillId="5" borderId="23" xfId="0" applyFont="1" applyFill="1" applyBorder="1" applyAlignment="1" applyProtection="1">
      <alignment vertical="top" wrapText="1"/>
      <protection/>
    </xf>
    <xf numFmtId="168" fontId="4" fillId="0" borderId="24" xfId="0" applyNumberFormat="1" applyFont="1" applyBorder="1" applyAlignment="1" applyProtection="1">
      <alignment/>
      <protection/>
    </xf>
    <xf numFmtId="0" fontId="4" fillId="5" borderId="0" xfId="0" applyFont="1" applyFill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9" fontId="4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1" fillId="2" borderId="9" xfId="0" applyFont="1" applyFill="1" applyBorder="1" applyAlignment="1" applyProtection="1">
      <alignment vertical="top" wrapText="1"/>
      <protection/>
    </xf>
    <xf numFmtId="1" fontId="0" fillId="0" borderId="4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/>
      <protection/>
    </xf>
    <xf numFmtId="1" fontId="0" fillId="0" borderId="4" xfId="0" applyNumberForma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10" fontId="8" fillId="0" borderId="4" xfId="0" applyNumberFormat="1" applyFont="1" applyFill="1" applyBorder="1" applyAlignment="1" applyProtection="1">
      <alignment/>
      <protection/>
    </xf>
    <xf numFmtId="10" fontId="12" fillId="4" borderId="4" xfId="0" applyNumberFormat="1" applyFont="1" applyFill="1" applyBorder="1" applyAlignment="1" applyProtection="1">
      <alignment/>
      <protection/>
    </xf>
    <xf numFmtId="0" fontId="1" fillId="7" borderId="4" xfId="0" applyFon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10" fontId="8" fillId="0" borderId="10" xfId="0" applyNumberFormat="1" applyFont="1" applyBorder="1" applyAlignment="1" applyProtection="1">
      <alignment/>
      <protection/>
    </xf>
    <xf numFmtId="10" fontId="12" fillId="4" borderId="24" xfId="0" applyNumberFormat="1" applyFont="1" applyFill="1" applyBorder="1" applyAlignment="1" applyProtection="1">
      <alignment/>
      <protection/>
    </xf>
    <xf numFmtId="10" fontId="12" fillId="7" borderId="24" xfId="0" applyNumberFormat="1" applyFont="1" applyFill="1" applyBorder="1" applyAlignment="1" applyProtection="1">
      <alignment/>
      <protection locked="0"/>
    </xf>
    <xf numFmtId="0" fontId="7" fillId="2" borderId="1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2" borderId="2" xfId="0" applyFont="1" applyFill="1" applyBorder="1" applyAlignment="1">
      <alignment/>
    </xf>
    <xf numFmtId="0" fontId="1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shrinkToFit="1"/>
    </xf>
    <xf numFmtId="0" fontId="1" fillId="0" borderId="29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9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1" fillId="0" borderId="29" xfId="0" applyFont="1" applyBorder="1" applyAlignment="1">
      <alignment wrapText="1" shrinkToFit="1"/>
    </xf>
    <xf numFmtId="0" fontId="3" fillId="0" borderId="1" xfId="0" applyFont="1" applyBorder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3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24" xfId="0" applyFont="1" applyBorder="1" applyAlignment="1">
      <alignment/>
    </xf>
    <xf numFmtId="169" fontId="1" fillId="3" borderId="15" xfId="0" applyNumberFormat="1" applyFont="1" applyFill="1" applyBorder="1" applyAlignment="1" applyProtection="1">
      <alignment/>
      <protection locked="0"/>
    </xf>
    <xf numFmtId="169" fontId="1" fillId="3" borderId="38" xfId="0" applyNumberFormat="1" applyFont="1" applyFill="1" applyBorder="1" applyAlignment="1" applyProtection="1">
      <alignment/>
      <protection locked="0"/>
    </xf>
    <xf numFmtId="169" fontId="5" fillId="0" borderId="10" xfId="0" applyNumberFormat="1" applyFont="1" applyFill="1" applyBorder="1" applyAlignment="1">
      <alignment/>
    </xf>
    <xf numFmtId="169" fontId="5" fillId="0" borderId="24" xfId="0" applyNumberFormat="1" applyFont="1" applyFill="1" applyBorder="1" applyAlignment="1">
      <alignment/>
    </xf>
    <xf numFmtId="1" fontId="0" fillId="3" borderId="4" xfId="0" applyNumberFormat="1" applyFill="1" applyBorder="1" applyAlignment="1" applyProtection="1">
      <alignment/>
      <protection locked="0"/>
    </xf>
    <xf numFmtId="1" fontId="7" fillId="6" borderId="4" xfId="0" applyNumberFormat="1" applyFont="1" applyFill="1" applyBorder="1" applyAlignment="1" applyProtection="1">
      <alignment/>
      <protection/>
    </xf>
    <xf numFmtId="1" fontId="0" fillId="3" borderId="18" xfId="0" applyNumberForma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2" borderId="1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4" sqref="F4"/>
    </sheetView>
  </sheetViews>
  <sheetFormatPr defaultColWidth="9.140625" defaultRowHeight="12.75"/>
  <cols>
    <col min="1" max="1" width="26.8515625" style="0" customWidth="1"/>
    <col min="2" max="2" width="9.57421875" style="0" bestFit="1" customWidth="1"/>
  </cols>
  <sheetData>
    <row r="1" ht="12.75">
      <c r="F1" s="124" t="s">
        <v>78</v>
      </c>
    </row>
    <row r="2" ht="12.75">
      <c r="F2" s="124" t="s">
        <v>77</v>
      </c>
    </row>
    <row r="3" ht="13.5" thickBot="1"/>
    <row r="4" spans="2:4" ht="13.5" thickBot="1">
      <c r="B4" s="92" t="s">
        <v>63</v>
      </c>
      <c r="C4" s="128" t="s">
        <v>76</v>
      </c>
      <c r="D4" s="129"/>
    </row>
    <row r="5" ht="13.5" thickBot="1"/>
    <row r="6" spans="1:7" ht="13.5" thickBot="1">
      <c r="A6" s="125" t="s">
        <v>0</v>
      </c>
      <c r="B6" s="126"/>
      <c r="C6" s="126"/>
      <c r="D6" s="126"/>
      <c r="E6" s="126"/>
      <c r="F6" s="126"/>
      <c r="G6" s="127"/>
    </row>
    <row r="7" spans="1:7" ht="13.5" thickBot="1">
      <c r="A7" s="34"/>
      <c r="B7" s="34"/>
      <c r="C7" s="34"/>
      <c r="D7" s="34"/>
      <c r="E7" s="34"/>
      <c r="F7" s="34"/>
      <c r="G7" s="34"/>
    </row>
    <row r="8" spans="1:7" ht="13.5" thickBot="1">
      <c r="A8" s="35" t="s">
        <v>55</v>
      </c>
      <c r="B8" s="36"/>
      <c r="C8" s="36"/>
      <c r="D8" s="36"/>
      <c r="E8" s="36"/>
      <c r="F8" s="36"/>
      <c r="G8" s="37"/>
    </row>
    <row r="9" spans="1:7" ht="13.5" thickBot="1">
      <c r="A9" s="38"/>
      <c r="B9" s="39"/>
      <c r="C9" s="38"/>
      <c r="D9" s="38"/>
      <c r="E9" s="38"/>
      <c r="F9" s="40"/>
      <c r="G9" s="40"/>
    </row>
    <row r="10" spans="1:7" ht="38.25">
      <c r="A10" s="41"/>
      <c r="B10" s="42" t="s">
        <v>1</v>
      </c>
      <c r="C10" s="42" t="s">
        <v>2</v>
      </c>
      <c r="D10" s="43" t="s">
        <v>3</v>
      </c>
      <c r="E10" s="34"/>
      <c r="F10" s="44" t="s">
        <v>4</v>
      </c>
      <c r="G10" s="45" t="s">
        <v>5</v>
      </c>
    </row>
    <row r="11" spans="1:7" ht="12.75">
      <c r="A11" s="46" t="s">
        <v>6</v>
      </c>
      <c r="B11" s="122">
        <f>SUM(C11:G11)</f>
        <v>53451.781</v>
      </c>
      <c r="C11" s="121">
        <v>40088.83</v>
      </c>
      <c r="D11" s="123">
        <v>13362.951</v>
      </c>
      <c r="E11" s="34"/>
      <c r="F11" s="34"/>
      <c r="G11" s="5">
        <v>0</v>
      </c>
    </row>
    <row r="12" spans="1:7" ht="13.5" thickBot="1">
      <c r="A12" s="47" t="s">
        <v>7</v>
      </c>
      <c r="B12" s="48">
        <v>1</v>
      </c>
      <c r="C12" s="49">
        <f>C11/$B$11</f>
        <v>0.7499998924264095</v>
      </c>
      <c r="D12" s="50">
        <f>D11/$B$11</f>
        <v>0.2500001075735905</v>
      </c>
      <c r="E12" s="34"/>
      <c r="F12" s="34"/>
      <c r="G12" s="51">
        <f>G11/$B$11</f>
        <v>0</v>
      </c>
    </row>
    <row r="13" spans="1:7" ht="12.75">
      <c r="A13" s="52" t="s">
        <v>8</v>
      </c>
      <c r="B13" s="53"/>
      <c r="C13" s="54" t="s">
        <v>9</v>
      </c>
      <c r="D13" s="54" t="s">
        <v>10</v>
      </c>
      <c r="E13" s="55"/>
      <c r="F13" s="56"/>
      <c r="G13" s="57" t="s">
        <v>11</v>
      </c>
    </row>
    <row r="14" spans="1:7" ht="12.75">
      <c r="A14" s="52" t="s">
        <v>12</v>
      </c>
      <c r="B14" s="53"/>
      <c r="C14" s="54" t="s">
        <v>13</v>
      </c>
      <c r="D14" s="54" t="s">
        <v>14</v>
      </c>
      <c r="E14" s="55"/>
      <c r="F14" s="56"/>
      <c r="G14" s="57" t="s">
        <v>11</v>
      </c>
    </row>
    <row r="15" spans="1:7" ht="12.75">
      <c r="A15" s="52" t="s">
        <v>15</v>
      </c>
      <c r="B15" s="53"/>
      <c r="C15" s="54" t="s">
        <v>16</v>
      </c>
      <c r="D15" s="54" t="s">
        <v>17</v>
      </c>
      <c r="E15" s="55"/>
      <c r="F15" s="56"/>
      <c r="G15" s="58" t="s">
        <v>18</v>
      </c>
    </row>
    <row r="16" spans="1:7" ht="13.5" thickBot="1">
      <c r="A16" s="59"/>
      <c r="B16" s="60"/>
      <c r="C16" s="61"/>
      <c r="D16" s="61"/>
      <c r="E16" s="61"/>
      <c r="F16" s="34"/>
      <c r="G16" s="34"/>
    </row>
    <row r="17" spans="1:7" ht="13.5" thickBot="1">
      <c r="A17" s="62" t="s">
        <v>56</v>
      </c>
      <c r="B17" s="63"/>
      <c r="C17" s="36"/>
      <c r="D17" s="36"/>
      <c r="E17" s="36"/>
      <c r="F17" s="36"/>
      <c r="G17" s="37"/>
    </row>
    <row r="18" spans="1:7" ht="13.5" thickBot="1">
      <c r="A18" s="40"/>
      <c r="B18" s="64"/>
      <c r="C18" s="40"/>
      <c r="D18" s="40"/>
      <c r="E18" s="40"/>
      <c r="F18" s="40"/>
      <c r="G18" s="40"/>
    </row>
    <row r="19" spans="1:7" ht="12.75">
      <c r="A19" s="65" t="s">
        <v>19</v>
      </c>
      <c r="B19" s="66">
        <v>2004</v>
      </c>
      <c r="C19" s="66">
        <v>2005</v>
      </c>
      <c r="D19" s="66">
        <v>2006</v>
      </c>
      <c r="E19" s="66">
        <v>2007</v>
      </c>
      <c r="F19" s="66">
        <v>2008</v>
      </c>
      <c r="G19" s="67" t="s">
        <v>20</v>
      </c>
    </row>
    <row r="20" spans="1:7" ht="12.75">
      <c r="A20" s="46" t="s">
        <v>21</v>
      </c>
      <c r="B20" s="121">
        <v>220</v>
      </c>
      <c r="C20" s="121">
        <v>7860</v>
      </c>
      <c r="D20" s="121">
        <v>22068.7</v>
      </c>
      <c r="E20" s="121">
        <v>18798.9</v>
      </c>
      <c r="F20" s="68">
        <f>G20-SUM(B20:E20)</f>
        <v>4504.180999999997</v>
      </c>
      <c r="G20" s="69">
        <f>B11</f>
        <v>53451.781</v>
      </c>
    </row>
    <row r="21" spans="1:7" ht="13.5" thickBot="1">
      <c r="A21" s="70" t="s">
        <v>22</v>
      </c>
      <c r="B21" s="48">
        <f>B20/$G20</f>
        <v>0.004115859114217354</v>
      </c>
      <c r="C21" s="48">
        <f>C20/$G20</f>
        <v>0.14704842108067456</v>
      </c>
      <c r="D21" s="48">
        <f>D20/$G20</f>
        <v>0.41287118197240236</v>
      </c>
      <c r="E21" s="48">
        <f>E20/$G20</f>
        <v>0.351698290464821</v>
      </c>
      <c r="F21" s="48">
        <f>F20/$G20</f>
        <v>0.08426624736788464</v>
      </c>
      <c r="G21" s="71">
        <v>1</v>
      </c>
    </row>
    <row r="22" spans="1:7" ht="12.75">
      <c r="A22" s="72"/>
      <c r="B22" s="73"/>
      <c r="C22" s="73"/>
      <c r="D22" s="73"/>
      <c r="E22" s="73"/>
      <c r="F22" s="73"/>
      <c r="G22" s="74"/>
    </row>
    <row r="23" spans="1:7" ht="13.5" thickBot="1">
      <c r="A23" s="72"/>
      <c r="B23" s="73"/>
      <c r="C23" s="73"/>
      <c r="D23" s="73"/>
      <c r="E23" s="73"/>
      <c r="F23" s="73"/>
      <c r="G23" s="74"/>
    </row>
    <row r="24" spans="1:7" ht="13.5" thickBot="1">
      <c r="A24" s="35" t="s">
        <v>57</v>
      </c>
      <c r="B24" s="36"/>
      <c r="C24" s="36"/>
      <c r="D24" s="36"/>
      <c r="E24" s="36"/>
      <c r="F24" s="36"/>
      <c r="G24" s="37"/>
    </row>
    <row r="25" spans="1:7" ht="13.5" thickBot="1">
      <c r="A25" s="40"/>
      <c r="B25" s="40"/>
      <c r="C25" s="40"/>
      <c r="D25" s="40"/>
      <c r="E25" s="40"/>
      <c r="F25" s="40"/>
      <c r="G25" s="40"/>
    </row>
    <row r="26" spans="1:7" ht="12.75">
      <c r="A26" s="75"/>
      <c r="B26" s="66">
        <v>2004</v>
      </c>
      <c r="C26" s="66">
        <v>2005</v>
      </c>
      <c r="D26" s="66">
        <v>2006</v>
      </c>
      <c r="E26" s="66">
        <v>2007</v>
      </c>
      <c r="F26" s="66">
        <v>2008</v>
      </c>
      <c r="G26" s="67" t="s">
        <v>20</v>
      </c>
    </row>
    <row r="27" spans="1:7" ht="29.25" customHeight="1">
      <c r="A27" s="76" t="s">
        <v>61</v>
      </c>
      <c r="B27" s="121">
        <v>0</v>
      </c>
      <c r="C27" s="121">
        <v>27392</v>
      </c>
      <c r="D27" s="121">
        <v>22319.3</v>
      </c>
      <c r="E27" s="68">
        <f>G27-SUM(A27:D27)</f>
        <v>-0.21899999999732245</v>
      </c>
      <c r="F27" s="77" t="s">
        <v>11</v>
      </c>
      <c r="G27" s="78">
        <f>B11-G29</f>
        <v>49711.081000000006</v>
      </c>
    </row>
    <row r="28" spans="1:7" ht="27.75" customHeight="1">
      <c r="A28" s="46" t="s">
        <v>62</v>
      </c>
      <c r="B28" s="79">
        <f>B20-B29</f>
        <v>0</v>
      </c>
      <c r="C28" s="79">
        <f>C20-C29</f>
        <v>6695</v>
      </c>
      <c r="D28" s="79">
        <f>D20-D29</f>
        <v>21102</v>
      </c>
      <c r="E28" s="79">
        <f>E20-E29</f>
        <v>18160</v>
      </c>
      <c r="F28" s="79">
        <f>F20-F29</f>
        <v>3753.980999999997</v>
      </c>
      <c r="G28" s="78">
        <f>SUM(B28:F28)</f>
        <v>49710.981</v>
      </c>
    </row>
    <row r="29" spans="1:7" ht="13.5" thickBot="1">
      <c r="A29" s="80" t="s">
        <v>23</v>
      </c>
      <c r="B29" s="81">
        <v>220</v>
      </c>
      <c r="C29" s="81">
        <v>1165</v>
      </c>
      <c r="D29" s="81">
        <v>966.7</v>
      </c>
      <c r="E29" s="81">
        <v>638.9</v>
      </c>
      <c r="F29" s="81">
        <v>750.2</v>
      </c>
      <c r="G29" s="82">
        <v>3740.7</v>
      </c>
    </row>
    <row r="30" spans="1:7" ht="15" customHeight="1">
      <c r="A30" s="46" t="s">
        <v>24</v>
      </c>
      <c r="B30" s="83">
        <f aca="true" t="shared" si="0" ref="B30:G30">B29/B20</f>
        <v>1</v>
      </c>
      <c r="C30" s="83">
        <f t="shared" si="0"/>
        <v>0.14821882951653945</v>
      </c>
      <c r="D30" s="83">
        <f t="shared" si="0"/>
        <v>0.04380412076832799</v>
      </c>
      <c r="E30" s="83">
        <f t="shared" si="0"/>
        <v>0.033986031097564214</v>
      </c>
      <c r="F30" s="83">
        <f t="shared" si="0"/>
        <v>0.1665563617447879</v>
      </c>
      <c r="G30" s="84">
        <f t="shared" si="0"/>
        <v>0.06998270085705843</v>
      </c>
    </row>
    <row r="31" spans="1:7" ht="13.5" thickBot="1">
      <c r="A31" s="85" t="s">
        <v>25</v>
      </c>
      <c r="B31" s="86"/>
      <c r="C31" s="86"/>
      <c r="D31" s="86"/>
      <c r="E31" s="86"/>
      <c r="F31" s="86"/>
      <c r="G31" s="91">
        <v>0.07</v>
      </c>
    </row>
    <row r="32" spans="1:7" ht="12.75">
      <c r="A32" s="34"/>
      <c r="B32" s="34"/>
      <c r="C32" s="34"/>
      <c r="D32" s="34"/>
      <c r="E32" s="34"/>
      <c r="F32" s="34"/>
      <c r="G32" s="34"/>
    </row>
    <row r="33" spans="1:7" ht="13.5" thickBot="1">
      <c r="A33" s="34"/>
      <c r="B33" s="34"/>
      <c r="C33" s="34"/>
      <c r="D33" s="34"/>
      <c r="E33" s="34"/>
      <c r="F33" s="34"/>
      <c r="G33" s="34"/>
    </row>
    <row r="34" spans="1:7" ht="13.5" thickBot="1">
      <c r="A34" s="35" t="s">
        <v>58</v>
      </c>
      <c r="B34" s="87"/>
      <c r="C34" s="36"/>
      <c r="D34" s="36"/>
      <c r="E34" s="36"/>
      <c r="F34" s="36"/>
      <c r="G34" s="37"/>
    </row>
    <row r="35" spans="1:7" ht="13.5" thickBot="1">
      <c r="A35" s="34"/>
      <c r="B35" s="34"/>
      <c r="C35" s="34"/>
      <c r="D35" s="34"/>
      <c r="E35" s="34"/>
      <c r="F35" s="34"/>
      <c r="G35" s="34"/>
    </row>
    <row r="36" spans="1:7" ht="12.75">
      <c r="A36" s="75"/>
      <c r="B36" s="88" t="s">
        <v>26</v>
      </c>
      <c r="C36" s="88" t="s">
        <v>27</v>
      </c>
      <c r="D36" s="88" t="s">
        <v>28</v>
      </c>
      <c r="E36" s="88" t="s">
        <v>29</v>
      </c>
      <c r="F36" s="88" t="s">
        <v>30</v>
      </c>
      <c r="G36" s="67" t="s">
        <v>20</v>
      </c>
    </row>
    <row r="37" spans="1:7" ht="12.75">
      <c r="A37" s="46" t="s">
        <v>6</v>
      </c>
      <c r="B37" s="4">
        <v>34340</v>
      </c>
      <c r="C37" s="4">
        <v>6800</v>
      </c>
      <c r="D37" s="4">
        <v>8571</v>
      </c>
      <c r="E37" s="4">
        <v>0</v>
      </c>
      <c r="F37" s="68">
        <f>G37-SUM(B37:E37)</f>
        <v>-0.01900000000023283</v>
      </c>
      <c r="G37" s="78">
        <f>G28</f>
        <v>49710.981</v>
      </c>
    </row>
    <row r="38" spans="1:7" ht="13.5" thickBot="1">
      <c r="A38" s="47" t="s">
        <v>7</v>
      </c>
      <c r="B38" s="89">
        <f>B37/$B11</f>
        <v>0.6424481908282906</v>
      </c>
      <c r="C38" s="89">
        <f>C37/$B11</f>
        <v>0.12721746353035457</v>
      </c>
      <c r="D38" s="89">
        <f>D37/$B11</f>
        <v>0.16035012939980428</v>
      </c>
      <c r="E38" s="89">
        <f>E37/$B11</f>
        <v>0</v>
      </c>
      <c r="F38" s="89">
        <f>F37/$B11</f>
        <v>-3.5546055986858194E-07</v>
      </c>
      <c r="G38" s="90">
        <f>SUM(B38:F38)</f>
        <v>0.9300154282978896</v>
      </c>
    </row>
  </sheetData>
  <mergeCells count="2">
    <mergeCell ref="A6:G6"/>
    <mergeCell ref="C4:D4"/>
  </mergeCells>
  <hyperlinks>
    <hyperlink ref="G10" r:id="rId1" display="_ftn1"/>
    <hyperlink ref="A12" r:id="rId2" display="_ftn1"/>
    <hyperlink ref="A38" r:id="rId3" display="_ftn1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G39" sqref="G39"/>
    </sheetView>
  </sheetViews>
  <sheetFormatPr defaultColWidth="9.140625" defaultRowHeight="12.75"/>
  <cols>
    <col min="1" max="1" width="26.421875" style="0" customWidth="1"/>
    <col min="2" max="2" width="7.28125" style="0" customWidth="1"/>
    <col min="3" max="3" width="9.7109375" style="0" customWidth="1"/>
    <col min="4" max="4" width="8.57421875" style="0" customWidth="1"/>
    <col min="5" max="5" width="7.140625" style="0" customWidth="1"/>
    <col min="6" max="8" width="6.140625" style="0" customWidth="1"/>
    <col min="9" max="9" width="7.7109375" style="0" customWidth="1"/>
  </cols>
  <sheetData>
    <row r="1" spans="2:4" ht="13.5" thickBot="1">
      <c r="B1" s="92" t="s">
        <v>63</v>
      </c>
      <c r="C1" s="128" t="s">
        <v>76</v>
      </c>
      <c r="D1" s="129"/>
    </row>
    <row r="2" ht="13.5" thickBot="1"/>
    <row r="3" spans="1:9" ht="13.5" thickBot="1">
      <c r="A3" s="1" t="s">
        <v>68</v>
      </c>
      <c r="B3" s="95"/>
      <c r="C3" s="95"/>
      <c r="D3" s="2"/>
      <c r="E3" s="2"/>
      <c r="F3" s="2"/>
      <c r="G3" s="2"/>
      <c r="H3" s="2"/>
      <c r="I3" s="3"/>
    </row>
    <row r="4" spans="1:9" ht="38.25">
      <c r="A4" s="6" t="s">
        <v>31</v>
      </c>
      <c r="B4" s="108" t="s">
        <v>73</v>
      </c>
      <c r="C4" s="108" t="s">
        <v>74</v>
      </c>
      <c r="D4" s="109" t="s">
        <v>20</v>
      </c>
      <c r="E4" s="109">
        <v>2004</v>
      </c>
      <c r="F4" s="109">
        <v>2005</v>
      </c>
      <c r="G4" s="109">
        <v>2006</v>
      </c>
      <c r="H4" s="109">
        <v>2007</v>
      </c>
      <c r="I4" s="110">
        <v>2008</v>
      </c>
    </row>
    <row r="5" spans="1:9" ht="13.5" thickBot="1">
      <c r="A5" s="7"/>
      <c r="B5" s="96"/>
      <c r="C5" s="96"/>
      <c r="D5" s="27"/>
      <c r="E5" s="27"/>
      <c r="F5" s="27"/>
      <c r="G5" s="27"/>
      <c r="H5" s="27"/>
      <c r="I5" s="28"/>
    </row>
    <row r="6" spans="1:9" ht="25.5" customHeight="1">
      <c r="A6" s="8" t="s">
        <v>32</v>
      </c>
      <c r="B6" s="97"/>
      <c r="C6" s="97"/>
      <c r="D6" s="132"/>
      <c r="E6" s="132"/>
      <c r="F6" s="132"/>
      <c r="G6" s="132"/>
      <c r="H6" s="132"/>
      <c r="I6" s="133"/>
    </row>
    <row r="7" spans="1:9" ht="12.75">
      <c r="A7" s="9" t="s">
        <v>33</v>
      </c>
      <c r="B7" s="98"/>
      <c r="C7" s="98"/>
      <c r="D7" s="10">
        <f>SUM(E7:I7)</f>
        <v>2340</v>
      </c>
      <c r="E7" s="29">
        <v>180</v>
      </c>
      <c r="F7" s="29">
        <v>540</v>
      </c>
      <c r="G7" s="29">
        <v>540</v>
      </c>
      <c r="H7" s="29">
        <v>540</v>
      </c>
      <c r="I7" s="30">
        <v>540</v>
      </c>
    </row>
    <row r="8" spans="1:9" ht="12.75">
      <c r="A8" s="11" t="s">
        <v>69</v>
      </c>
      <c r="B8" s="99"/>
      <c r="C8" s="99"/>
      <c r="D8" s="10">
        <f>SUM(E8:I8)</f>
        <v>260</v>
      </c>
      <c r="E8" s="29">
        <v>20</v>
      </c>
      <c r="F8" s="29">
        <v>60</v>
      </c>
      <c r="G8" s="29">
        <v>60</v>
      </c>
      <c r="H8" s="29">
        <v>60</v>
      </c>
      <c r="I8" s="30">
        <v>60</v>
      </c>
    </row>
    <row r="9" spans="1:9" ht="12.75">
      <c r="A9" s="12" t="s">
        <v>34</v>
      </c>
      <c r="B9" s="100"/>
      <c r="C9" s="100"/>
      <c r="D9" s="10">
        <f>SUM(E9:I9)</f>
        <v>155</v>
      </c>
      <c r="E9" s="31">
        <v>0</v>
      </c>
      <c r="F9" s="29">
        <v>93</v>
      </c>
      <c r="G9" s="29">
        <v>62</v>
      </c>
      <c r="H9" s="29"/>
      <c r="I9" s="30"/>
    </row>
    <row r="10" spans="1:9" ht="13.5" thickBot="1">
      <c r="A10" s="93" t="s">
        <v>35</v>
      </c>
      <c r="B10" s="101"/>
      <c r="C10" s="101"/>
      <c r="D10" s="13">
        <f>SUM(E10:I10)</f>
        <v>2755</v>
      </c>
      <c r="E10" s="14">
        <f>SUM(E7:E9)</f>
        <v>200</v>
      </c>
      <c r="F10" s="14">
        <f>SUM(F7:F9)</f>
        <v>693</v>
      </c>
      <c r="G10" s="14">
        <f>SUM(G7:G9)</f>
        <v>662</v>
      </c>
      <c r="H10" s="14">
        <f>SUM(H7:H9)</f>
        <v>600</v>
      </c>
      <c r="I10" s="14">
        <f>SUM(I7:I9)</f>
        <v>600</v>
      </c>
    </row>
    <row r="11" spans="1:9" ht="27.75" customHeight="1">
      <c r="A11" s="15" t="s">
        <v>36</v>
      </c>
      <c r="B11" s="102"/>
      <c r="C11" s="102"/>
      <c r="D11" s="130"/>
      <c r="E11" s="130"/>
      <c r="F11" s="130"/>
      <c r="G11" s="130"/>
      <c r="H11" s="130"/>
      <c r="I11" s="131"/>
    </row>
    <row r="12" spans="1:9" ht="25.5">
      <c r="A12" s="16" t="s">
        <v>60</v>
      </c>
      <c r="B12" s="103"/>
      <c r="C12" s="103"/>
      <c r="D12" s="10">
        <f>SUM(E12:I12)</f>
        <v>18.3</v>
      </c>
      <c r="E12" s="32"/>
      <c r="F12" s="32">
        <v>6.9</v>
      </c>
      <c r="G12" s="29">
        <v>6.9</v>
      </c>
      <c r="H12" s="29">
        <v>3.3</v>
      </c>
      <c r="I12" s="30">
        <v>1.2</v>
      </c>
    </row>
    <row r="13" spans="1:9" ht="25.5">
      <c r="A13" s="111" t="s">
        <v>75</v>
      </c>
      <c r="B13" s="112"/>
      <c r="C13" s="112"/>
      <c r="D13" s="113"/>
      <c r="E13" s="117"/>
      <c r="F13" s="117">
        <v>25.5</v>
      </c>
      <c r="G13" s="117">
        <v>17</v>
      </c>
      <c r="H13" s="117"/>
      <c r="I13" s="118"/>
    </row>
    <row r="14" spans="1:9" ht="13.5" thickBot="1">
      <c r="A14" s="93" t="s">
        <v>37</v>
      </c>
      <c r="B14" s="104"/>
      <c r="C14" s="104"/>
      <c r="D14" s="17">
        <f>SUM(E14:I14)</f>
        <v>60.8</v>
      </c>
      <c r="E14" s="119">
        <f>SUM(E12:E13)</f>
        <v>0</v>
      </c>
      <c r="F14" s="119">
        <f>SUM(F12:F13)</f>
        <v>32.4</v>
      </c>
      <c r="G14" s="119">
        <f>SUM(G12:G13)</f>
        <v>23.9</v>
      </c>
      <c r="H14" s="119">
        <f>SUM(H12:H13)</f>
        <v>3.3</v>
      </c>
      <c r="I14" s="120">
        <f>SUM(I12:I13)</f>
        <v>1.2</v>
      </c>
    </row>
    <row r="15" spans="1:9" ht="25.5" customHeight="1">
      <c r="A15" s="15" t="s">
        <v>38</v>
      </c>
      <c r="B15" s="102"/>
      <c r="C15" s="102"/>
      <c r="D15" s="130"/>
      <c r="E15" s="130"/>
      <c r="F15" s="130"/>
      <c r="G15" s="130"/>
      <c r="H15" s="130"/>
      <c r="I15" s="131"/>
    </row>
    <row r="16" spans="1:9" ht="12.75">
      <c r="A16" s="9" t="s">
        <v>39</v>
      </c>
      <c r="B16" s="98"/>
      <c r="C16" s="98"/>
      <c r="D16" s="10">
        <f aca="true" t="shared" si="0" ref="D16:D24">SUM(E16:I16)</f>
        <v>40</v>
      </c>
      <c r="E16" s="29"/>
      <c r="F16" s="29">
        <v>40</v>
      </c>
      <c r="G16" s="29"/>
      <c r="H16" s="29"/>
      <c r="I16" s="30"/>
    </row>
    <row r="17" spans="1:9" ht="12.75">
      <c r="A17" s="9" t="s">
        <v>40</v>
      </c>
      <c r="B17" s="98"/>
      <c r="C17" s="98"/>
      <c r="D17" s="10">
        <f t="shared" si="0"/>
        <v>20.7</v>
      </c>
      <c r="E17" s="29"/>
      <c r="F17" s="29">
        <v>20.7</v>
      </c>
      <c r="G17" s="29"/>
      <c r="H17" s="29"/>
      <c r="I17" s="30"/>
    </row>
    <row r="18" spans="1:9" ht="12.75">
      <c r="A18" s="9" t="s">
        <v>41</v>
      </c>
      <c r="B18" s="98"/>
      <c r="C18" s="98"/>
      <c r="D18" s="10">
        <f t="shared" si="0"/>
        <v>0</v>
      </c>
      <c r="E18" s="29"/>
      <c r="F18" s="29"/>
      <c r="G18" s="29"/>
      <c r="H18" s="29"/>
      <c r="I18" s="30"/>
    </row>
    <row r="19" spans="1:9" ht="12.75">
      <c r="A19" s="9" t="s">
        <v>42</v>
      </c>
      <c r="B19" s="98"/>
      <c r="C19" s="98"/>
      <c r="D19" s="10">
        <f t="shared" si="0"/>
        <v>30</v>
      </c>
      <c r="E19" s="29"/>
      <c r="F19" s="29">
        <v>30</v>
      </c>
      <c r="G19" s="29"/>
      <c r="H19" s="29"/>
      <c r="I19" s="30"/>
    </row>
    <row r="20" spans="1:9" ht="14.25" customHeight="1">
      <c r="A20" s="16" t="s">
        <v>65</v>
      </c>
      <c r="B20" s="103"/>
      <c r="C20" s="103"/>
      <c r="D20" s="10">
        <f t="shared" si="0"/>
        <v>0</v>
      </c>
      <c r="E20" s="29"/>
      <c r="F20" s="29"/>
      <c r="G20" s="29"/>
      <c r="H20" s="29"/>
      <c r="I20" s="30"/>
    </row>
    <row r="21" spans="1:9" ht="12.75">
      <c r="A21" s="16" t="s">
        <v>43</v>
      </c>
      <c r="B21" s="103"/>
      <c r="C21" s="103"/>
      <c r="D21" s="10">
        <f t="shared" si="0"/>
        <v>0</v>
      </c>
      <c r="E21" s="29"/>
      <c r="F21" s="29"/>
      <c r="G21" s="29"/>
      <c r="H21" s="29"/>
      <c r="I21" s="30"/>
    </row>
    <row r="22" spans="1:9" ht="25.5">
      <c r="A22" s="16" t="s">
        <v>44</v>
      </c>
      <c r="B22" s="103"/>
      <c r="C22" s="103"/>
      <c r="D22" s="10">
        <f t="shared" si="0"/>
        <v>0</v>
      </c>
      <c r="E22" s="29"/>
      <c r="F22" s="29"/>
      <c r="G22" s="29"/>
      <c r="H22" s="29"/>
      <c r="I22" s="30"/>
    </row>
    <row r="23" spans="1:9" ht="25.5">
      <c r="A23" s="114" t="s">
        <v>72</v>
      </c>
      <c r="B23" s="115"/>
      <c r="C23" s="115"/>
      <c r="D23" s="10">
        <f t="shared" si="0"/>
        <v>0</v>
      </c>
      <c r="E23" s="29"/>
      <c r="F23" s="29"/>
      <c r="G23" s="29"/>
      <c r="H23" s="29"/>
      <c r="I23" s="30"/>
    </row>
    <row r="24" spans="1:9" ht="13.5" thickBot="1">
      <c r="A24" s="93" t="s">
        <v>45</v>
      </c>
      <c r="B24" s="104"/>
      <c r="C24" s="104"/>
      <c r="D24" s="17">
        <f t="shared" si="0"/>
        <v>90.7</v>
      </c>
      <c r="E24" s="18">
        <f>SUM(E16:E23)</f>
        <v>0</v>
      </c>
      <c r="F24" s="18">
        <f>SUM(F16:F23)</f>
        <v>90.7</v>
      </c>
      <c r="G24" s="18">
        <f>SUM(G16:G23)</f>
        <v>0</v>
      </c>
      <c r="H24" s="18">
        <f>SUM(H16:H23)</f>
        <v>0</v>
      </c>
      <c r="I24" s="116">
        <f>SUM(I16:I23)</f>
        <v>0</v>
      </c>
    </row>
    <row r="25" spans="1:9" ht="25.5" customHeight="1">
      <c r="A25" s="94" t="s">
        <v>64</v>
      </c>
      <c r="B25" s="105"/>
      <c r="C25" s="105"/>
      <c r="D25" s="130"/>
      <c r="E25" s="130"/>
      <c r="F25" s="130"/>
      <c r="G25" s="130"/>
      <c r="H25" s="130"/>
      <c r="I25" s="131"/>
    </row>
    <row r="26" spans="1:9" ht="25.5">
      <c r="A26" s="19" t="s">
        <v>46</v>
      </c>
      <c r="B26" s="106"/>
      <c r="C26" s="106"/>
      <c r="D26" s="10">
        <f aca="true" t="shared" si="1" ref="D26:D31">SUM(E26:I26)</f>
        <v>0</v>
      </c>
      <c r="E26" s="29"/>
      <c r="F26" s="29"/>
      <c r="G26" s="29"/>
      <c r="H26" s="29"/>
      <c r="I26" s="30"/>
    </row>
    <row r="27" spans="1:9" ht="12.75">
      <c r="A27" s="9" t="s">
        <v>70</v>
      </c>
      <c r="B27" s="98"/>
      <c r="C27" s="98"/>
      <c r="D27" s="10">
        <f t="shared" si="1"/>
        <v>73.2</v>
      </c>
      <c r="E27" s="29"/>
      <c r="F27" s="29">
        <v>27.6</v>
      </c>
      <c r="G27" s="29">
        <v>27.6</v>
      </c>
      <c r="H27" s="29">
        <v>13.2</v>
      </c>
      <c r="I27" s="30">
        <v>4.8</v>
      </c>
    </row>
    <row r="28" spans="1:9" ht="13.5" customHeight="1">
      <c r="A28" s="16" t="s">
        <v>66</v>
      </c>
      <c r="B28" s="103"/>
      <c r="C28" s="103"/>
      <c r="D28" s="10">
        <f t="shared" si="1"/>
        <v>23.999999999999996</v>
      </c>
      <c r="E28" s="29"/>
      <c r="F28" s="29">
        <v>9.2</v>
      </c>
      <c r="G28" s="29">
        <v>9.2</v>
      </c>
      <c r="H28" s="29">
        <v>4.4</v>
      </c>
      <c r="I28" s="30">
        <v>1.2</v>
      </c>
    </row>
    <row r="29" spans="1:9" ht="25.5" customHeight="1">
      <c r="A29" s="16" t="s">
        <v>71</v>
      </c>
      <c r="B29" s="103"/>
      <c r="C29" s="103"/>
      <c r="D29" s="33">
        <f t="shared" si="1"/>
        <v>50</v>
      </c>
      <c r="E29" s="29"/>
      <c r="F29" s="29">
        <v>14</v>
      </c>
      <c r="G29" s="29">
        <v>12</v>
      </c>
      <c r="H29" s="29">
        <v>12</v>
      </c>
      <c r="I29" s="30">
        <v>12</v>
      </c>
    </row>
    <row r="30" spans="1:9" ht="25.5">
      <c r="A30" s="16" t="s">
        <v>67</v>
      </c>
      <c r="B30" s="103"/>
      <c r="C30" s="103"/>
      <c r="D30" s="10">
        <f t="shared" si="1"/>
        <v>0</v>
      </c>
      <c r="E30" s="29"/>
      <c r="F30" s="29"/>
      <c r="G30" s="29"/>
      <c r="H30" s="29"/>
      <c r="I30" s="30"/>
    </row>
    <row r="31" spans="1:9" ht="13.5" thickBot="1">
      <c r="A31" s="93" t="s">
        <v>47</v>
      </c>
      <c r="B31" s="101"/>
      <c r="C31" s="101"/>
      <c r="D31" s="13">
        <f t="shared" si="1"/>
        <v>147.2</v>
      </c>
      <c r="E31" s="18">
        <f>SUM(E26:E30)</f>
        <v>0</v>
      </c>
      <c r="F31" s="18">
        <f>SUM(F26:F30)</f>
        <v>50.8</v>
      </c>
      <c r="G31" s="18">
        <f>SUM(G26:G30)</f>
        <v>48.8</v>
      </c>
      <c r="H31" s="18">
        <f>SUM(H26:H30)</f>
        <v>29.6</v>
      </c>
      <c r="I31" s="18">
        <f>SUM(I26:I30)</f>
        <v>18</v>
      </c>
    </row>
    <row r="32" spans="1:9" ht="24.75" customHeight="1">
      <c r="A32" s="15" t="s">
        <v>48</v>
      </c>
      <c r="B32" s="102"/>
      <c r="C32" s="102"/>
      <c r="D32" s="130"/>
      <c r="E32" s="130"/>
      <c r="F32" s="130"/>
      <c r="G32" s="130"/>
      <c r="H32" s="130"/>
      <c r="I32" s="131"/>
    </row>
    <row r="33" spans="1:9" ht="25.5">
      <c r="A33" s="19" t="s">
        <v>49</v>
      </c>
      <c r="B33" s="106"/>
      <c r="C33" s="106"/>
      <c r="D33" s="10">
        <f aca="true" t="shared" si="2" ref="D33:D39">SUM(E33:I33)</f>
        <v>30</v>
      </c>
      <c r="E33" s="29"/>
      <c r="F33" s="29">
        <v>18</v>
      </c>
      <c r="G33" s="29">
        <v>12</v>
      </c>
      <c r="H33" s="29"/>
      <c r="I33" s="30"/>
    </row>
    <row r="34" spans="1:9" ht="25.5">
      <c r="A34" s="19" t="s">
        <v>59</v>
      </c>
      <c r="B34" s="106"/>
      <c r="C34" s="106"/>
      <c r="D34" s="10">
        <f t="shared" si="2"/>
        <v>320</v>
      </c>
      <c r="E34" s="29"/>
      <c r="F34" s="29">
        <v>120</v>
      </c>
      <c r="G34" s="29">
        <v>100</v>
      </c>
      <c r="H34" s="29"/>
      <c r="I34" s="30">
        <v>100</v>
      </c>
    </row>
    <row r="35" spans="1:9" ht="13.5" customHeight="1">
      <c r="A35" s="16" t="s">
        <v>50</v>
      </c>
      <c r="B35" s="103"/>
      <c r="C35" s="103"/>
      <c r="D35" s="10">
        <f t="shared" si="2"/>
        <v>27</v>
      </c>
      <c r="E35" s="29"/>
      <c r="F35" s="29">
        <v>9</v>
      </c>
      <c r="G35" s="29">
        <v>6</v>
      </c>
      <c r="H35" s="29">
        <v>6</v>
      </c>
      <c r="I35" s="30">
        <v>6</v>
      </c>
    </row>
    <row r="36" spans="1:9" ht="25.5">
      <c r="A36" s="16" t="s">
        <v>51</v>
      </c>
      <c r="B36" s="103"/>
      <c r="C36" s="103"/>
      <c r="D36" s="10">
        <f t="shared" si="2"/>
        <v>150</v>
      </c>
      <c r="E36" s="29">
        <v>20</v>
      </c>
      <c r="F36" s="29">
        <v>55</v>
      </c>
      <c r="G36" s="29">
        <v>50</v>
      </c>
      <c r="H36" s="29"/>
      <c r="I36" s="30">
        <v>25</v>
      </c>
    </row>
    <row r="37" spans="1:9" ht="12.75">
      <c r="A37" s="9" t="s">
        <v>52</v>
      </c>
      <c r="B37" s="98"/>
      <c r="C37" s="98"/>
      <c r="D37" s="10">
        <f t="shared" si="2"/>
        <v>160</v>
      </c>
      <c r="E37" s="29"/>
      <c r="F37" s="29">
        <v>96</v>
      </c>
      <c r="G37" s="29">
        <v>64</v>
      </c>
      <c r="H37" s="29"/>
      <c r="I37" s="30"/>
    </row>
    <row r="38" spans="1:9" ht="13.5" thickBot="1">
      <c r="A38" s="93" t="s">
        <v>53</v>
      </c>
      <c r="B38" s="101"/>
      <c r="C38" s="101"/>
      <c r="D38" s="23">
        <f t="shared" si="2"/>
        <v>687</v>
      </c>
      <c r="E38" s="24">
        <f>SUM(E33:E37)</f>
        <v>20</v>
      </c>
      <c r="F38" s="24">
        <f>SUM(F33:F37)</f>
        <v>298</v>
      </c>
      <c r="G38" s="24">
        <f>SUM(G33:G37)</f>
        <v>232</v>
      </c>
      <c r="H38" s="24">
        <f>SUM(H33:H37)</f>
        <v>6</v>
      </c>
      <c r="I38" s="24">
        <f>SUM(I33:I37)</f>
        <v>131</v>
      </c>
    </row>
    <row r="39" spans="1:9" ht="26.25" customHeight="1" thickBot="1">
      <c r="A39" s="20" t="s">
        <v>54</v>
      </c>
      <c r="B39" s="107"/>
      <c r="C39" s="107"/>
      <c r="D39" s="25">
        <f t="shared" si="2"/>
        <v>3740.7000000000007</v>
      </c>
      <c r="E39" s="21">
        <f>E38+E31+E24+E14+E10</f>
        <v>220</v>
      </c>
      <c r="F39" s="22">
        <f>F38+F31+F24+F14+F10</f>
        <v>1164.9</v>
      </c>
      <c r="G39" s="22">
        <f>G38+G31+G24+G14+G10</f>
        <v>966.7</v>
      </c>
      <c r="H39" s="22">
        <f>H38+H31+H24+H14+H10</f>
        <v>638.9</v>
      </c>
      <c r="I39" s="26">
        <f>I38+I31+I24+I14+I10</f>
        <v>750.2</v>
      </c>
    </row>
  </sheetData>
  <sheetProtection selectLockedCells="1"/>
  <mergeCells count="6">
    <mergeCell ref="C1:D1"/>
    <mergeCell ref="D25:I25"/>
    <mergeCell ref="D32:I32"/>
    <mergeCell ref="D6:I6"/>
    <mergeCell ref="D11:I11"/>
    <mergeCell ref="D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vyhnanek</dc:creator>
  <cp:keywords/>
  <dc:description/>
  <cp:lastModifiedBy>jakoubkova</cp:lastModifiedBy>
  <cp:lastPrinted>2004-12-23T08:13:15Z</cp:lastPrinted>
  <dcterms:created xsi:type="dcterms:W3CDTF">2004-03-02T07:33:21Z</dcterms:created>
  <dcterms:modified xsi:type="dcterms:W3CDTF">2004-12-28T11:50:00Z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