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9" activeTab="0"/>
  </bookViews>
  <sheets>
    <sheet name="CN_2_et" sheetId="1" r:id="rId1"/>
  </sheets>
  <definedNames>
    <definedName name="Excel_BuiltIn_Print_Area">'CN_2_et'!$A$1:$G$114</definedName>
    <definedName name="Excel_BuiltIn_Print_Area_1">"$#REF!.$A$1:$G$70"</definedName>
    <definedName name="_xlnm.Print_Area" localSheetId="0">'CN_2_et'!$A$1:$G$113</definedName>
  </definedNames>
  <calcPr fullCalcOnLoad="1"/>
</workbook>
</file>

<file path=xl/sharedStrings.xml><?xml version="1.0" encoding="utf-8"?>
<sst xmlns="http://schemas.openxmlformats.org/spreadsheetml/2006/main" count="126" uniqueCount="93">
  <si>
    <t>CENOVÝ  ROZPOČET</t>
  </si>
  <si>
    <t xml:space="preserve"> Lumidée s.r.o.</t>
  </si>
  <si>
    <t>Svornosti 12, 150 00 Praha 5 – Smíchov</t>
  </si>
  <si>
    <t>Tel: +420 257 216 383</t>
  </si>
  <si>
    <t xml:space="preserve"> web: www.lumidee.cz</t>
  </si>
  <si>
    <t>Bohunická 67, 619 00 Brno – Bohunice</t>
  </si>
  <si>
    <t>Tel.: +420 547 214 445-6, Fax: +420 547 212 150</t>
  </si>
  <si>
    <t xml:space="preserve"> e-mail: info@lumidee.cz</t>
  </si>
  <si>
    <t>IČ: 29011744, DIČ: CZ29011744</t>
  </si>
  <si>
    <t>GSM: +420 724 355 962</t>
  </si>
  <si>
    <t>Datum:</t>
  </si>
  <si>
    <t>Zpracoval:</t>
  </si>
  <si>
    <t>Ing. Petr Martinkovič</t>
  </si>
  <si>
    <t>Platnost do:</t>
  </si>
  <si>
    <t>GSM:</t>
  </si>
  <si>
    <t>+420 724 294 842</t>
  </si>
  <si>
    <t>e-mail:</t>
  </si>
  <si>
    <t>martinkovic@lumidee.cz</t>
  </si>
  <si>
    <t>Název akce:</t>
  </si>
  <si>
    <t>Gymnázium Havlíčkův Brod – 2. etapa</t>
  </si>
  <si>
    <t>č. nabídky:</t>
  </si>
  <si>
    <t>Příjemce:</t>
  </si>
  <si>
    <t>Firma:</t>
  </si>
  <si>
    <t>Jméno:</t>
  </si>
  <si>
    <t>Tel.:</t>
  </si>
  <si>
    <t>Fax:</t>
  </si>
  <si>
    <t>Položka č.</t>
  </si>
  <si>
    <t>Ozn.</t>
  </si>
  <si>
    <t>Název</t>
  </si>
  <si>
    <t>Popis</t>
  </si>
  <si>
    <t>ks</t>
  </si>
  <si>
    <t>Cena/ks</t>
  </si>
  <si>
    <t>Celkem Kč</t>
  </si>
  <si>
    <t>sv1</t>
  </si>
  <si>
    <t>LMD-GT1 135/49/80 + VLDD</t>
  </si>
  <si>
    <t>průměr</t>
  </si>
  <si>
    <t>celkem 110 sv.</t>
  </si>
  <si>
    <t>VLDGTA2 135/49/80 -EVG</t>
  </si>
  <si>
    <t>VLDGT2-135/49/80 EVG</t>
  </si>
  <si>
    <t>VLDGT1-135/49/80 EVG</t>
  </si>
  <si>
    <t>VLDE 1.. ENDDECKEL</t>
  </si>
  <si>
    <t>VLDGA .35/49/80 K-WS</t>
  </si>
  <si>
    <t>VLDD 135/49/80 O-PC, DIFFUSOR</t>
  </si>
  <si>
    <t>VLDHSD /lank. závěs</t>
  </si>
  <si>
    <t>VLDHS /lank. závěs s očkem nahoře</t>
  </si>
  <si>
    <t>VLDHD /stropní držák</t>
  </si>
  <si>
    <t>sv1+E</t>
  </si>
  <si>
    <t>LMD-GT1 135/49/80 + VLDD + NM1h</t>
  </si>
  <si>
    <t>celkem 64 sv.</t>
  </si>
  <si>
    <t>nouzový modul AWEX</t>
  </si>
  <si>
    <t>FDH-Ø16 35 W</t>
  </si>
  <si>
    <t>sv2</t>
  </si>
  <si>
    <t>LMD-GT1 135/49/80 + VLDRL + VLDSRG</t>
  </si>
  <si>
    <t>celkem 249 sv. (2, 3 a 7 ... identická)</t>
  </si>
  <si>
    <t>VLDRL 80 REFLEKTOR</t>
  </si>
  <si>
    <t>VLDSRG 80</t>
  </si>
  <si>
    <t>závěsy a koncovky pro sv 2,3,6 a 7/na 1 sv.</t>
  </si>
  <si>
    <t>VLDREB -WEISS</t>
  </si>
  <si>
    <t>sv3</t>
  </si>
  <si>
    <t>FDH-Ø16 49 W</t>
  </si>
  <si>
    <t>sv4</t>
  </si>
  <si>
    <t>LMD-GT1 128/54 + VLDD</t>
  </si>
  <si>
    <t>celkem 26 sv.</t>
  </si>
  <si>
    <t>VLDF 128/54</t>
  </si>
  <si>
    <t>VLDGTA2 128/54 -EVG</t>
  </si>
  <si>
    <t>VLDGA .28/54 K-WS</t>
  </si>
  <si>
    <t>VLDD 128/54 O-PC, DIFFUSOR</t>
  </si>
  <si>
    <t>sv4+E</t>
  </si>
  <si>
    <t>LMD-GT1 128/54 + VLDD + NM1h</t>
  </si>
  <si>
    <t>FDH-Ø16 54 W</t>
  </si>
  <si>
    <t>sv6</t>
  </si>
  <si>
    <t>LMD-GT1 128/54 + VLDRL + VLDSRG</t>
  </si>
  <si>
    <t>VLDGT1 128/54 SI-EVG</t>
  </si>
  <si>
    <t>VLDRL 54 REFLEKTOR</t>
  </si>
  <si>
    <t>VLDSRG 54</t>
  </si>
  <si>
    <t>sv7</t>
  </si>
  <si>
    <t>FDH-Ø16 80 W</t>
  </si>
  <si>
    <t>sv8</t>
  </si>
  <si>
    <t>LMD PFAG 236PM EVG</t>
  </si>
  <si>
    <t>FD-Ø26 36 W</t>
  </si>
  <si>
    <t>sv9</t>
  </si>
  <si>
    <t>LMD-GT1 135/49/80 + VLDRIS</t>
  </si>
  <si>
    <t xml:space="preserve">na 1 sv. /uspořádání </t>
  </si>
  <si>
    <t>VLDRIS 80 REFL. SCHRÄGSTR.</t>
  </si>
  <si>
    <t>svN</t>
  </si>
  <si>
    <t>LMD-NSOA 8W + piktogram, vč. zdroje</t>
  </si>
  <si>
    <t xml:space="preserve"> SVÍTIDLA CELKEM</t>
  </si>
  <si>
    <t xml:space="preserve"> SVĚTELNÉ ZDROJE CELKEM</t>
  </si>
  <si>
    <t xml:space="preserve"> CELKEM</t>
  </si>
  <si>
    <t xml:space="preserve"> recyklace svítidel</t>
  </si>
  <si>
    <t xml:space="preserve"> recyklace světelných zdrojů</t>
  </si>
  <si>
    <t xml:space="preserve"> Uvedené ceny jsou bez DPH, ceny svítidel jsou bez světelných zdrojů, pokud není uvedeno jinak.</t>
  </si>
  <si>
    <t>130701_Gymnázium HB_2NP_až_4NP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</si>
</sst>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54">
    <font>
      <sz val="10"/>
      <name val="Arial"/>
      <family val="2"/>
    </font>
    <font>
      <sz val="10"/>
      <name val="Tahoma"/>
      <family val="2"/>
    </font>
    <font>
      <b/>
      <sz val="40"/>
      <name val="Tahoma"/>
      <family val="2"/>
    </font>
    <font>
      <b/>
      <sz val="40"/>
      <color indexed="8"/>
      <name val="Tahoma"/>
      <family val="2"/>
    </font>
    <font>
      <b/>
      <sz val="4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b/>
      <sz val="18"/>
      <name val="Tahoma"/>
      <family val="2"/>
    </font>
    <font>
      <b/>
      <u val="single"/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right"/>
    </xf>
    <xf numFmtId="14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16" xfId="0" applyFont="1" applyFill="1" applyBorder="1" applyAlignment="1">
      <alignment horizontal="right"/>
    </xf>
    <xf numFmtId="49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13" fillId="0" borderId="25" xfId="0" applyFont="1" applyBorder="1" applyAlignment="1">
      <alignment horizontal="left" vertical="top" wrapText="1"/>
    </xf>
    <xf numFmtId="164" fontId="13" fillId="0" borderId="25" xfId="0" applyNumberFormat="1" applyFont="1" applyBorder="1" applyAlignment="1">
      <alignment horizontal="right" vertical="top" wrapText="1"/>
    </xf>
    <xf numFmtId="164" fontId="13" fillId="0" borderId="26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13" fillId="34" borderId="24" xfId="0" applyFont="1" applyFill="1" applyBorder="1" applyAlignment="1">
      <alignment horizontal="center" vertical="top" wrapText="1"/>
    </xf>
    <xf numFmtId="0" fontId="13" fillId="34" borderId="25" xfId="0" applyFont="1" applyFill="1" applyBorder="1" applyAlignment="1">
      <alignment horizontal="center" vertical="top" wrapText="1"/>
    </xf>
    <xf numFmtId="0" fontId="13" fillId="34" borderId="25" xfId="0" applyFont="1" applyFill="1" applyBorder="1" applyAlignment="1">
      <alignment horizontal="left" vertical="top" wrapText="1"/>
    </xf>
    <xf numFmtId="164" fontId="13" fillId="34" borderId="25" xfId="0" applyNumberFormat="1" applyFont="1" applyFill="1" applyBorder="1" applyAlignment="1">
      <alignment horizontal="right" vertical="top" wrapText="1"/>
    </xf>
    <xf numFmtId="164" fontId="13" fillId="34" borderId="26" xfId="0" applyNumberFormat="1" applyFont="1" applyFill="1" applyBorder="1" applyAlignment="1">
      <alignment vertical="top" wrapText="1"/>
    </xf>
    <xf numFmtId="0" fontId="14" fillId="35" borderId="24" xfId="0" applyFont="1" applyFill="1" applyBorder="1" applyAlignment="1">
      <alignment horizontal="center" vertical="top" wrapText="1"/>
    </xf>
    <xf numFmtId="0" fontId="14" fillId="35" borderId="25" xfId="0" applyFont="1" applyFill="1" applyBorder="1" applyAlignment="1">
      <alignment horizontal="center" vertical="top" wrapText="1"/>
    </xf>
    <xf numFmtId="0" fontId="15" fillId="35" borderId="25" xfId="0" applyFont="1" applyFill="1" applyBorder="1" applyAlignment="1">
      <alignment/>
    </xf>
    <xf numFmtId="0" fontId="14" fillId="35" borderId="25" xfId="0" applyFont="1" applyFill="1" applyBorder="1" applyAlignment="1">
      <alignment horizontal="left" vertical="top" wrapText="1"/>
    </xf>
    <xf numFmtId="164" fontId="14" fillId="35" borderId="25" xfId="0" applyNumberFormat="1" applyFont="1" applyFill="1" applyBorder="1" applyAlignment="1">
      <alignment horizontal="right" vertical="top" wrapText="1"/>
    </xf>
    <xf numFmtId="164" fontId="14" fillId="35" borderId="26" xfId="0" applyNumberFormat="1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left" vertical="top" wrapText="1"/>
    </xf>
    <xf numFmtId="164" fontId="13" fillId="0" borderId="25" xfId="0" applyNumberFormat="1" applyFont="1" applyFill="1" applyBorder="1" applyAlignment="1">
      <alignment horizontal="right" vertical="top" wrapText="1"/>
    </xf>
    <xf numFmtId="164" fontId="13" fillId="0" borderId="26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2" fillId="33" borderId="2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5" fillId="33" borderId="26" xfId="0" applyNumberFormat="1" applyFont="1" applyFill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64" fontId="13" fillId="0" borderId="25" xfId="0" applyNumberFormat="1" applyFont="1" applyBorder="1" applyAlignment="1">
      <alignment horizontal="right"/>
    </xf>
    <xf numFmtId="164" fontId="13" fillId="0" borderId="26" xfId="0" applyNumberFormat="1" applyFont="1" applyBorder="1" applyAlignment="1">
      <alignment/>
    </xf>
    <xf numFmtId="0" fontId="6" fillId="33" borderId="28" xfId="0" applyFont="1" applyFill="1" applyBorder="1" applyAlignment="1">
      <alignment/>
    </xf>
    <xf numFmtId="164" fontId="6" fillId="33" borderId="28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29" xfId="0" applyNumberFormat="1" applyFont="1" applyBorder="1" applyAlignment="1">
      <alignment/>
    </xf>
    <xf numFmtId="0" fontId="16" fillId="33" borderId="27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164" fontId="17" fillId="33" borderId="3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3" fillId="0" borderId="27" xfId="0" applyFont="1" applyBorder="1" applyAlignment="1">
      <alignment/>
    </xf>
    <xf numFmtId="0" fontId="13" fillId="0" borderId="31" xfId="0" applyFont="1" applyBorder="1" applyAlignment="1">
      <alignment/>
    </xf>
    <xf numFmtId="0" fontId="18" fillId="0" borderId="27" xfId="0" applyFont="1" applyBorder="1" applyAlignment="1">
      <alignment/>
    </xf>
    <xf numFmtId="0" fontId="13" fillId="0" borderId="30" xfId="0" applyFont="1" applyBorder="1" applyAlignment="1">
      <alignment/>
    </xf>
    <xf numFmtId="164" fontId="13" fillId="0" borderId="30" xfId="0" applyNumberFormat="1" applyFont="1" applyBorder="1" applyAlignment="1">
      <alignment horizontal="right"/>
    </xf>
    <xf numFmtId="164" fontId="18" fillId="0" borderId="26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 horizontal="right"/>
    </xf>
    <xf numFmtId="164" fontId="13" fillId="0" borderId="17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midee.cz/" TargetMode="External" /><Relationship Id="rId2" Type="http://schemas.openxmlformats.org/officeDocument/2006/relationships/hyperlink" Target="mailto:info@lumidee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view="pageBreakPreview" zoomScale="150" zoomScaleNormal="140" zoomScaleSheetLayoutView="150" zoomScalePageLayoutView="0" workbookViewId="0" topLeftCell="A7">
      <selection activeCell="F95" sqref="F95"/>
    </sheetView>
  </sheetViews>
  <sheetFormatPr defaultColWidth="11.57421875" defaultRowHeight="10.5" customHeight="1"/>
  <cols>
    <col min="1" max="1" width="10.140625" style="1" customWidth="1"/>
    <col min="2" max="2" width="12.140625" style="1" customWidth="1"/>
    <col min="3" max="3" width="10.8515625" style="1" customWidth="1"/>
    <col min="4" max="4" width="35.7109375" style="1" customWidth="1"/>
    <col min="5" max="5" width="6.57421875" style="1" customWidth="1"/>
    <col min="6" max="6" width="11.7109375" style="1" customWidth="1"/>
    <col min="7" max="7" width="19.421875" style="1" customWidth="1"/>
    <col min="8" max="245" width="11.57421875" style="1" customWidth="1"/>
  </cols>
  <sheetData>
    <row r="1" spans="1:7" ht="56.25" customHeight="1">
      <c r="A1" s="2"/>
      <c r="B1" s="3"/>
      <c r="C1" s="4"/>
      <c r="D1" s="5" t="s">
        <v>0</v>
      </c>
      <c r="E1" s="3"/>
      <c r="F1" s="3"/>
      <c r="G1" s="6"/>
    </row>
    <row r="2" spans="1:7" ht="6.75" customHeight="1">
      <c r="A2" s="7"/>
      <c r="B2" s="8"/>
      <c r="C2" s="9"/>
      <c r="D2" s="8"/>
      <c r="E2" s="8"/>
      <c r="F2" s="8"/>
      <c r="G2" s="10"/>
    </row>
    <row r="3" spans="1:7" s="15" customFormat="1" ht="12.75" customHeight="1">
      <c r="A3" s="11" t="s">
        <v>1</v>
      </c>
      <c r="B3" s="12"/>
      <c r="C3" s="12" t="s">
        <v>2</v>
      </c>
      <c r="D3" s="12"/>
      <c r="E3" s="13" t="s">
        <v>3</v>
      </c>
      <c r="F3" s="12"/>
      <c r="G3" s="14"/>
    </row>
    <row r="4" spans="1:7" s="15" customFormat="1" ht="12.75" customHeight="1">
      <c r="A4" s="16" t="s">
        <v>4</v>
      </c>
      <c r="B4" s="12"/>
      <c r="C4" s="12" t="s">
        <v>5</v>
      </c>
      <c r="D4" s="12"/>
      <c r="E4" s="13" t="s">
        <v>6</v>
      </c>
      <c r="F4" s="12"/>
      <c r="G4" s="14"/>
    </row>
    <row r="5" spans="1:7" s="15" customFormat="1" ht="12.75" customHeight="1">
      <c r="A5" s="17" t="s">
        <v>7</v>
      </c>
      <c r="B5" s="12"/>
      <c r="C5" s="12" t="s">
        <v>8</v>
      </c>
      <c r="D5" s="18"/>
      <c r="E5" s="12" t="s">
        <v>9</v>
      </c>
      <c r="F5" s="12"/>
      <c r="G5" s="14"/>
    </row>
    <row r="6" spans="1:7" s="15" customFormat="1" ht="6.75" customHeight="1">
      <c r="A6" s="19"/>
      <c r="B6" s="12"/>
      <c r="C6" s="12"/>
      <c r="D6" s="12"/>
      <c r="E6" s="12"/>
      <c r="F6" s="12"/>
      <c r="G6" s="14"/>
    </row>
    <row r="7" spans="1:7" s="15" customFormat="1" ht="12.75" customHeight="1">
      <c r="A7" s="20" t="s">
        <v>10</v>
      </c>
      <c r="B7" s="21">
        <v>41456</v>
      </c>
      <c r="C7" s="22" t="s">
        <v>11</v>
      </c>
      <c r="D7" s="21" t="s">
        <v>12</v>
      </c>
      <c r="E7" s="12"/>
      <c r="F7" s="12"/>
      <c r="G7" s="14"/>
    </row>
    <row r="8" spans="1:7" s="15" customFormat="1" ht="12.75" customHeight="1">
      <c r="A8" s="20" t="s">
        <v>13</v>
      </c>
      <c r="B8" s="21">
        <f>B7+30</f>
        <v>41486</v>
      </c>
      <c r="C8" s="22" t="s">
        <v>14</v>
      </c>
      <c r="D8" s="23" t="s">
        <v>15</v>
      </c>
      <c r="E8" s="22" t="s">
        <v>16</v>
      </c>
      <c r="F8" s="12" t="s">
        <v>17</v>
      </c>
      <c r="G8" s="14"/>
    </row>
    <row r="9" spans="1:7" s="15" customFormat="1" ht="6.75" customHeight="1">
      <c r="A9" s="19"/>
      <c r="B9" s="12"/>
      <c r="C9" s="12"/>
      <c r="D9" s="12"/>
      <c r="E9" s="12"/>
      <c r="F9" s="12"/>
      <c r="G9" s="14"/>
    </row>
    <row r="10" spans="1:7" s="15" customFormat="1" ht="22.5" customHeight="1">
      <c r="A10" s="20" t="s">
        <v>18</v>
      </c>
      <c r="B10" s="12"/>
      <c r="C10" s="12"/>
      <c r="D10" s="24" t="s">
        <v>19</v>
      </c>
      <c r="E10" s="12"/>
      <c r="F10" s="12"/>
      <c r="G10" s="14"/>
    </row>
    <row r="11" spans="1:7" s="15" customFormat="1" ht="12.75" customHeight="1">
      <c r="A11" s="20" t="s">
        <v>20</v>
      </c>
      <c r="B11" s="12"/>
      <c r="C11" s="12"/>
      <c r="D11" s="25" t="s">
        <v>92</v>
      </c>
      <c r="E11" s="12"/>
      <c r="F11" s="12"/>
      <c r="G11" s="14"/>
    </row>
    <row r="12" spans="1:7" s="15" customFormat="1" ht="6.75" customHeight="1">
      <c r="A12" s="19"/>
      <c r="B12" s="12"/>
      <c r="C12" s="12"/>
      <c r="D12" s="12"/>
      <c r="E12" s="12"/>
      <c r="F12" s="12"/>
      <c r="G12" s="14"/>
    </row>
    <row r="13" spans="1:7" s="15" customFormat="1" ht="12.75" customHeight="1">
      <c r="A13" s="26" t="s">
        <v>21</v>
      </c>
      <c r="B13" s="12"/>
      <c r="C13" s="12"/>
      <c r="D13" s="12"/>
      <c r="E13" s="12"/>
      <c r="F13" s="12"/>
      <c r="G13" s="14"/>
    </row>
    <row r="14" spans="1:7" s="15" customFormat="1" ht="12.75" customHeight="1">
      <c r="A14" s="20" t="s">
        <v>22</v>
      </c>
      <c r="B14" s="27"/>
      <c r="C14" s="12"/>
      <c r="D14" s="12"/>
      <c r="E14" s="12"/>
      <c r="F14" s="12"/>
      <c r="G14" s="14"/>
    </row>
    <row r="15" spans="1:7" s="15" customFormat="1" ht="12.75" customHeight="1">
      <c r="A15" s="20" t="s">
        <v>23</v>
      </c>
      <c r="B15" s="27"/>
      <c r="C15" s="12"/>
      <c r="D15" s="12"/>
      <c r="E15" s="12"/>
      <c r="F15" s="12"/>
      <c r="G15" s="14"/>
    </row>
    <row r="16" spans="1:7" s="15" customFormat="1" ht="12.75" customHeight="1">
      <c r="A16" s="20" t="s">
        <v>24</v>
      </c>
      <c r="B16" s="27"/>
      <c r="C16" s="28"/>
      <c r="D16" s="12"/>
      <c r="E16" s="12"/>
      <c r="F16" s="12"/>
      <c r="G16" s="14"/>
    </row>
    <row r="17" spans="1:7" s="15" customFormat="1" ht="12.75" customHeight="1">
      <c r="A17" s="20" t="s">
        <v>25</v>
      </c>
      <c r="B17" s="27"/>
      <c r="C17" s="28"/>
      <c r="D17" s="12"/>
      <c r="E17" s="12"/>
      <c r="F17" s="12"/>
      <c r="G17" s="14"/>
    </row>
    <row r="18" spans="1:7" s="15" customFormat="1" ht="12.75" customHeight="1">
      <c r="A18" s="20" t="s">
        <v>16</v>
      </c>
      <c r="B18" s="27"/>
      <c r="C18" s="12"/>
      <c r="D18" s="12"/>
      <c r="E18" s="12"/>
      <c r="F18" s="12"/>
      <c r="G18" s="14"/>
    </row>
    <row r="19" spans="1:7" s="15" customFormat="1" ht="6.75" customHeight="1">
      <c r="A19" s="29"/>
      <c r="B19" s="30"/>
      <c r="C19" s="30"/>
      <c r="D19" s="30"/>
      <c r="E19" s="30"/>
      <c r="F19" s="30"/>
      <c r="G19" s="31"/>
    </row>
    <row r="20" spans="1:7" s="35" customFormat="1" ht="12.75" customHeight="1">
      <c r="A20" s="32" t="s">
        <v>26</v>
      </c>
      <c r="B20" s="33" t="s">
        <v>27</v>
      </c>
      <c r="C20" s="33" t="s">
        <v>28</v>
      </c>
      <c r="D20" s="33" t="s">
        <v>29</v>
      </c>
      <c r="E20" s="33" t="s">
        <v>30</v>
      </c>
      <c r="F20" s="33" t="s">
        <v>31</v>
      </c>
      <c r="G20" s="34" t="s">
        <v>32</v>
      </c>
    </row>
    <row r="21" spans="1:7" s="42" customFormat="1" ht="10.5" customHeight="1">
      <c r="A21" s="36">
        <v>1</v>
      </c>
      <c r="B21" s="37" t="s">
        <v>33</v>
      </c>
      <c r="C21" s="38"/>
      <c r="D21" s="39" t="s">
        <v>34</v>
      </c>
      <c r="E21" s="37">
        <v>82</v>
      </c>
      <c r="F21" s="40"/>
      <c r="G21" s="41">
        <f>E21*F21</f>
        <v>0</v>
      </c>
    </row>
    <row r="22" spans="1:7" s="42" customFormat="1" ht="10.5" customHeight="1" hidden="1">
      <c r="A22" s="43"/>
      <c r="B22" s="44"/>
      <c r="C22" s="44" t="s">
        <v>35</v>
      </c>
      <c r="D22" s="45" t="s">
        <v>36</v>
      </c>
      <c r="E22" s="44">
        <v>110</v>
      </c>
      <c r="F22" s="46">
        <v>3234.318181818182</v>
      </c>
      <c r="G22" s="47"/>
    </row>
    <row r="23" spans="1:7" s="42" customFormat="1" ht="10.5" customHeight="1" hidden="1">
      <c r="A23" s="48"/>
      <c r="B23" s="49"/>
      <c r="C23" s="50"/>
      <c r="D23" s="51" t="s">
        <v>37</v>
      </c>
      <c r="E23" s="49">
        <v>12</v>
      </c>
      <c r="F23" s="52">
        <v>4454</v>
      </c>
      <c r="G23" s="53"/>
    </row>
    <row r="24" spans="1:7" s="42" customFormat="1" ht="10.5" customHeight="1" hidden="1">
      <c r="A24" s="48"/>
      <c r="B24" s="49"/>
      <c r="C24" s="50"/>
      <c r="D24" s="51" t="s">
        <v>38</v>
      </c>
      <c r="E24" s="49">
        <v>43</v>
      </c>
      <c r="F24" s="52">
        <v>3955</v>
      </c>
      <c r="G24" s="53"/>
    </row>
    <row r="25" spans="1:7" s="42" customFormat="1" ht="10.5" customHeight="1" hidden="1">
      <c r="A25" s="48"/>
      <c r="B25" s="49"/>
      <c r="C25" s="50"/>
      <c r="D25" s="51" t="s">
        <v>39</v>
      </c>
      <c r="E25" s="49">
        <v>1</v>
      </c>
      <c r="F25" s="52">
        <v>2288</v>
      </c>
      <c r="G25" s="53"/>
    </row>
    <row r="26" spans="1:7" s="42" customFormat="1" ht="10.5" customHeight="1" hidden="1">
      <c r="A26" s="48"/>
      <c r="B26" s="49"/>
      <c r="C26" s="50"/>
      <c r="D26" s="51" t="s">
        <v>40</v>
      </c>
      <c r="E26" s="49">
        <v>24</v>
      </c>
      <c r="F26" s="52">
        <v>50</v>
      </c>
      <c r="G26" s="53"/>
    </row>
    <row r="27" spans="1:7" s="42" customFormat="1" ht="10.5" customHeight="1" hidden="1">
      <c r="A27" s="48"/>
      <c r="B27" s="49"/>
      <c r="C27" s="50"/>
      <c r="D27" s="51" t="s">
        <v>41</v>
      </c>
      <c r="E27" s="49">
        <v>110</v>
      </c>
      <c r="F27" s="52">
        <v>180</v>
      </c>
      <c r="G27" s="53"/>
    </row>
    <row r="28" spans="1:7" s="42" customFormat="1" ht="10.5" customHeight="1" hidden="1">
      <c r="A28" s="48"/>
      <c r="B28" s="49"/>
      <c r="C28" s="50"/>
      <c r="D28" s="51" t="s">
        <v>42</v>
      </c>
      <c r="E28" s="49">
        <v>110</v>
      </c>
      <c r="F28" s="52">
        <v>648</v>
      </c>
      <c r="G28" s="53"/>
    </row>
    <row r="29" spans="1:7" s="42" customFormat="1" ht="10.5" customHeight="1" hidden="1">
      <c r="A29" s="48"/>
      <c r="B29" s="49"/>
      <c r="C29" s="50"/>
      <c r="D29" s="51" t="s">
        <v>43</v>
      </c>
      <c r="E29" s="49">
        <v>94</v>
      </c>
      <c r="F29" s="52">
        <v>401</v>
      </c>
      <c r="G29" s="53"/>
    </row>
    <row r="30" spans="1:7" s="42" customFormat="1" ht="10.5" customHeight="1" hidden="1">
      <c r="A30" s="48"/>
      <c r="B30" s="49"/>
      <c r="C30" s="50"/>
      <c r="D30" s="51" t="s">
        <v>44</v>
      </c>
      <c r="E30" s="49">
        <v>0</v>
      </c>
      <c r="F30" s="52">
        <v>284</v>
      </c>
      <c r="G30" s="53"/>
    </row>
    <row r="31" spans="1:7" s="42" customFormat="1" ht="10.5" customHeight="1" hidden="1">
      <c r="A31" s="48"/>
      <c r="B31" s="49"/>
      <c r="C31" s="50"/>
      <c r="D31" s="51" t="s">
        <v>45</v>
      </c>
      <c r="E31" s="49">
        <v>0</v>
      </c>
      <c r="F31" s="52">
        <v>42</v>
      </c>
      <c r="G31" s="53"/>
    </row>
    <row r="32" spans="1:7" s="42" customFormat="1" ht="10.5" customHeight="1">
      <c r="A32" s="36">
        <v>2</v>
      </c>
      <c r="B32" s="37" t="s">
        <v>46</v>
      </c>
      <c r="C32" s="37"/>
      <c r="D32" s="39" t="s">
        <v>47</v>
      </c>
      <c r="E32" s="37">
        <v>28</v>
      </c>
      <c r="F32" s="40"/>
      <c r="G32" s="41">
        <f>E32*F32</f>
        <v>0</v>
      </c>
    </row>
    <row r="33" spans="1:7" s="42" customFormat="1" ht="10.5" customHeight="1" hidden="1">
      <c r="A33" s="43"/>
      <c r="B33" s="44"/>
      <c r="C33" s="44" t="s">
        <v>35</v>
      </c>
      <c r="D33" s="45" t="s">
        <v>48</v>
      </c>
      <c r="E33" s="44">
        <v>64</v>
      </c>
      <c r="F33" s="46">
        <v>3234.318181818182</v>
      </c>
      <c r="G33" s="47"/>
    </row>
    <row r="34" spans="1:7" s="42" customFormat="1" ht="10.5" customHeight="1" hidden="1">
      <c r="A34" s="48"/>
      <c r="B34" s="49"/>
      <c r="C34" s="50"/>
      <c r="D34" s="51" t="s">
        <v>49</v>
      </c>
      <c r="E34" s="49"/>
      <c r="F34" s="52">
        <v>1500</v>
      </c>
      <c r="G34" s="53"/>
    </row>
    <row r="35" spans="1:7" s="59" customFormat="1" ht="10.5" customHeight="1">
      <c r="A35" s="54">
        <v>3</v>
      </c>
      <c r="B35" s="55"/>
      <c r="C35" s="55"/>
      <c r="D35" s="56" t="s">
        <v>50</v>
      </c>
      <c r="E35" s="55">
        <f>SUM(E21,E32)</f>
        <v>110</v>
      </c>
      <c r="F35" s="57"/>
      <c r="G35" s="58">
        <f>E35*F35</f>
        <v>0</v>
      </c>
    </row>
    <row r="36" spans="1:7" s="42" customFormat="1" ht="10.5" customHeight="1">
      <c r="A36" s="36">
        <v>4</v>
      </c>
      <c r="B36" s="37" t="s">
        <v>51</v>
      </c>
      <c r="C36" s="37"/>
      <c r="D36" s="39" t="s">
        <v>52</v>
      </c>
      <c r="E36" s="37">
        <v>85</v>
      </c>
      <c r="F36" s="40"/>
      <c r="G36" s="41">
        <f>E36*F36</f>
        <v>0</v>
      </c>
    </row>
    <row r="37" spans="1:7" s="42" customFormat="1" ht="10.5" customHeight="1" hidden="1">
      <c r="A37" s="43"/>
      <c r="B37" s="44"/>
      <c r="C37" s="44" t="s">
        <v>35</v>
      </c>
      <c r="D37" s="45" t="s">
        <v>53</v>
      </c>
      <c r="E37" s="44">
        <v>249</v>
      </c>
      <c r="F37" s="46">
        <v>4750.377510040161</v>
      </c>
      <c r="G37" s="47"/>
    </row>
    <row r="38" spans="1:7" s="42" customFormat="1" ht="10.5" customHeight="1" hidden="1">
      <c r="A38" s="48"/>
      <c r="B38" s="49"/>
      <c r="C38" s="50"/>
      <c r="D38" s="51" t="s">
        <v>37</v>
      </c>
      <c r="E38" s="49">
        <v>55</v>
      </c>
      <c r="F38" s="52">
        <v>4454</v>
      </c>
      <c r="G38" s="53"/>
    </row>
    <row r="39" spans="1:7" s="42" customFormat="1" ht="10.5" customHeight="1" hidden="1">
      <c r="A39" s="48"/>
      <c r="B39" s="49"/>
      <c r="C39" s="50"/>
      <c r="D39" s="51" t="s">
        <v>38</v>
      </c>
      <c r="E39" s="49">
        <v>54</v>
      </c>
      <c r="F39" s="52">
        <v>3955</v>
      </c>
      <c r="G39" s="53"/>
    </row>
    <row r="40" spans="1:7" s="42" customFormat="1" ht="10.5" customHeight="1" hidden="1">
      <c r="A40" s="48"/>
      <c r="B40" s="49"/>
      <c r="C40" s="50"/>
      <c r="D40" s="51" t="s">
        <v>39</v>
      </c>
      <c r="E40" s="49">
        <v>31</v>
      </c>
      <c r="F40" s="52">
        <v>2288</v>
      </c>
      <c r="G40" s="53"/>
    </row>
    <row r="41" spans="1:7" s="42" customFormat="1" ht="10.5" customHeight="1" hidden="1">
      <c r="A41" s="48"/>
      <c r="B41" s="49"/>
      <c r="C41" s="50"/>
      <c r="D41" s="51" t="s">
        <v>54</v>
      </c>
      <c r="E41" s="49">
        <v>249</v>
      </c>
      <c r="F41" s="52">
        <v>895</v>
      </c>
      <c r="G41" s="53"/>
    </row>
    <row r="42" spans="1:7" s="42" customFormat="1" ht="10.5" customHeight="1" hidden="1">
      <c r="A42" s="48"/>
      <c r="B42" s="49"/>
      <c r="C42" s="50"/>
      <c r="D42" s="51" t="s">
        <v>55</v>
      </c>
      <c r="E42" s="49">
        <v>249</v>
      </c>
      <c r="F42" s="52">
        <v>1729</v>
      </c>
      <c r="G42" s="53"/>
    </row>
    <row r="43" spans="1:7" s="42" customFormat="1" ht="10.5" customHeight="1" hidden="1">
      <c r="A43" s="43"/>
      <c r="B43" s="44"/>
      <c r="C43" s="44" t="s">
        <v>35</v>
      </c>
      <c r="D43" s="45" t="s">
        <v>56</v>
      </c>
      <c r="E43" s="44">
        <v>256</v>
      </c>
      <c r="F43" s="46">
        <v>449.99609375</v>
      </c>
      <c r="G43" s="47"/>
    </row>
    <row r="44" spans="1:7" s="42" customFormat="1" ht="10.5" customHeight="1" hidden="1">
      <c r="A44" s="48"/>
      <c r="B44" s="49"/>
      <c r="C44" s="50"/>
      <c r="D44" s="51" t="s">
        <v>40</v>
      </c>
      <c r="E44" s="49">
        <v>105</v>
      </c>
      <c r="F44" s="52">
        <v>50</v>
      </c>
      <c r="G44" s="53"/>
    </row>
    <row r="45" spans="1:7" s="42" customFormat="1" ht="10.5" customHeight="1" hidden="1">
      <c r="A45" s="48"/>
      <c r="B45" s="49"/>
      <c r="C45" s="50"/>
      <c r="D45" s="51" t="s">
        <v>57</v>
      </c>
      <c r="E45" s="49">
        <v>105</v>
      </c>
      <c r="F45" s="52">
        <v>58</v>
      </c>
      <c r="G45" s="53"/>
    </row>
    <row r="46" spans="1:7" s="42" customFormat="1" ht="10.5" customHeight="1" hidden="1">
      <c r="A46" s="48"/>
      <c r="B46" s="49"/>
      <c r="C46" s="50"/>
      <c r="D46" s="51" t="s">
        <v>43</v>
      </c>
      <c r="E46" s="49">
        <v>259</v>
      </c>
      <c r="F46" s="52">
        <v>401</v>
      </c>
      <c r="G46" s="53"/>
    </row>
    <row r="47" spans="1:7" s="42" customFormat="1" ht="10.5" customHeight="1" hidden="1">
      <c r="A47" s="48"/>
      <c r="B47" s="49"/>
      <c r="C47" s="50"/>
      <c r="D47" s="51" t="s">
        <v>44</v>
      </c>
      <c r="E47" s="49">
        <v>0</v>
      </c>
      <c r="F47" s="52">
        <v>10.9</v>
      </c>
      <c r="G47" s="53"/>
    </row>
    <row r="48" spans="1:7" s="42" customFormat="1" ht="10.5" customHeight="1" hidden="1">
      <c r="A48" s="48"/>
      <c r="B48" s="49"/>
      <c r="C48" s="50"/>
      <c r="D48" s="51" t="s">
        <v>45</v>
      </c>
      <c r="E48" s="49">
        <v>0</v>
      </c>
      <c r="F48" s="52">
        <v>1.6</v>
      </c>
      <c r="G48" s="53"/>
    </row>
    <row r="49" spans="1:7" s="59" customFormat="1" ht="10.5" customHeight="1">
      <c r="A49" s="54">
        <v>5</v>
      </c>
      <c r="B49" s="55"/>
      <c r="C49" s="55"/>
      <c r="D49" s="56" t="s">
        <v>50</v>
      </c>
      <c r="E49" s="55">
        <f>E36</f>
        <v>85</v>
      </c>
      <c r="F49" s="57"/>
      <c r="G49" s="58">
        <f>E49*F49</f>
        <v>0</v>
      </c>
    </row>
    <row r="50" spans="1:7" s="42" customFormat="1" ht="10.5" customHeight="1">
      <c r="A50" s="36">
        <v>6</v>
      </c>
      <c r="B50" s="37" t="s">
        <v>58</v>
      </c>
      <c r="C50" s="37"/>
      <c r="D50" s="39" t="s">
        <v>52</v>
      </c>
      <c r="E50" s="37">
        <v>140</v>
      </c>
      <c r="F50" s="40"/>
      <c r="G50" s="41">
        <f>E50*F50</f>
        <v>0</v>
      </c>
    </row>
    <row r="51" spans="1:7" s="59" customFormat="1" ht="10.5" customHeight="1">
      <c r="A51" s="54">
        <v>7</v>
      </c>
      <c r="B51" s="55"/>
      <c r="C51" s="55"/>
      <c r="D51" s="56" t="s">
        <v>59</v>
      </c>
      <c r="E51" s="55">
        <f>E50</f>
        <v>140</v>
      </c>
      <c r="F51" s="57"/>
      <c r="G51" s="58">
        <f>E51*F51</f>
        <v>0</v>
      </c>
    </row>
    <row r="52" spans="1:7" s="42" customFormat="1" ht="10.5" customHeight="1">
      <c r="A52" s="36">
        <v>8</v>
      </c>
      <c r="B52" s="37" t="s">
        <v>60</v>
      </c>
      <c r="C52" s="37"/>
      <c r="D52" s="39" t="s">
        <v>61</v>
      </c>
      <c r="E52" s="37">
        <v>13</v>
      </c>
      <c r="F52" s="40"/>
      <c r="G52" s="41">
        <f>E52*F52</f>
        <v>0</v>
      </c>
    </row>
    <row r="53" spans="1:7" s="42" customFormat="1" ht="10.5" customHeight="1" hidden="1">
      <c r="A53" s="43"/>
      <c r="B53" s="44"/>
      <c r="C53" s="44" t="s">
        <v>35</v>
      </c>
      <c r="D53" s="45" t="s">
        <v>62</v>
      </c>
      <c r="E53" s="44">
        <v>26</v>
      </c>
      <c r="F53" s="46">
        <v>3085.5</v>
      </c>
      <c r="G53" s="47"/>
    </row>
    <row r="54" spans="1:7" s="42" customFormat="1" ht="10.5" customHeight="1" hidden="1">
      <c r="A54" s="48"/>
      <c r="B54" s="49"/>
      <c r="C54" s="50"/>
      <c r="D54" s="51" t="s">
        <v>63</v>
      </c>
      <c r="E54" s="49">
        <v>0</v>
      </c>
      <c r="F54" s="52">
        <v>1436</v>
      </c>
      <c r="G54" s="53"/>
    </row>
    <row r="55" spans="1:7" s="42" customFormat="1" ht="10.5" customHeight="1" hidden="1">
      <c r="A55" s="48"/>
      <c r="B55" s="49"/>
      <c r="C55" s="50"/>
      <c r="D55" s="51" t="s">
        <v>64</v>
      </c>
      <c r="E55" s="49">
        <v>13</v>
      </c>
      <c r="F55" s="52">
        <v>3833</v>
      </c>
      <c r="G55" s="53"/>
    </row>
    <row r="56" spans="1:7" s="42" customFormat="1" ht="10.5" customHeight="1" hidden="1">
      <c r="A56" s="48"/>
      <c r="B56" s="49"/>
      <c r="C56" s="50"/>
      <c r="D56" s="51" t="s">
        <v>40</v>
      </c>
      <c r="E56" s="49">
        <v>26</v>
      </c>
      <c r="F56" s="52">
        <v>50</v>
      </c>
      <c r="G56" s="53"/>
    </row>
    <row r="57" spans="1:7" s="42" customFormat="1" ht="10.5" customHeight="1" hidden="1">
      <c r="A57" s="48"/>
      <c r="B57" s="49"/>
      <c r="C57" s="50"/>
      <c r="D57" s="51" t="s">
        <v>65</v>
      </c>
      <c r="E57" s="49">
        <v>26</v>
      </c>
      <c r="F57" s="52">
        <v>164</v>
      </c>
      <c r="G57" s="53"/>
    </row>
    <row r="58" spans="1:7" s="42" customFormat="1" ht="10.5" customHeight="1" hidden="1">
      <c r="A58" s="48"/>
      <c r="B58" s="49"/>
      <c r="C58" s="50"/>
      <c r="D58" s="51" t="s">
        <v>66</v>
      </c>
      <c r="E58" s="49">
        <v>26</v>
      </c>
      <c r="F58" s="52">
        <v>554</v>
      </c>
      <c r="G58" s="53"/>
    </row>
    <row r="59" spans="1:7" s="42" customFormat="1" ht="10.5" customHeight="1" hidden="1">
      <c r="A59" s="48"/>
      <c r="B59" s="49"/>
      <c r="C59" s="50"/>
      <c r="D59" s="51" t="s">
        <v>43</v>
      </c>
      <c r="E59" s="49">
        <v>26</v>
      </c>
      <c r="F59" s="52">
        <v>401</v>
      </c>
      <c r="G59" s="53"/>
    </row>
    <row r="60" spans="1:7" s="42" customFormat="1" ht="10.5" customHeight="1" hidden="1">
      <c r="A60" s="48"/>
      <c r="B60" s="49"/>
      <c r="C60" s="50"/>
      <c r="D60" s="51" t="s">
        <v>44</v>
      </c>
      <c r="E60" s="49">
        <v>0</v>
      </c>
      <c r="F60" s="52">
        <v>284</v>
      </c>
      <c r="G60" s="53"/>
    </row>
    <row r="61" spans="1:7" s="42" customFormat="1" ht="10.5" customHeight="1" hidden="1">
      <c r="A61" s="48"/>
      <c r="B61" s="49"/>
      <c r="C61" s="50"/>
      <c r="D61" s="51" t="s">
        <v>45</v>
      </c>
      <c r="E61" s="49">
        <v>0</v>
      </c>
      <c r="F61" s="52">
        <v>42</v>
      </c>
      <c r="G61" s="53"/>
    </row>
    <row r="62" spans="1:7" s="42" customFormat="1" ht="10.5" customHeight="1">
      <c r="A62" s="36">
        <v>9</v>
      </c>
      <c r="B62" s="37" t="s">
        <v>67</v>
      </c>
      <c r="C62" s="37"/>
      <c r="D62" s="39" t="s">
        <v>68</v>
      </c>
      <c r="E62" s="37">
        <v>13</v>
      </c>
      <c r="F62" s="40"/>
      <c r="G62" s="41">
        <f>E62*F62</f>
        <v>0</v>
      </c>
    </row>
    <row r="63" spans="1:7" s="42" customFormat="1" ht="10.5" customHeight="1" hidden="1">
      <c r="A63" s="43"/>
      <c r="B63" s="44"/>
      <c r="C63" s="44" t="s">
        <v>35</v>
      </c>
      <c r="D63" s="45" t="s">
        <v>62</v>
      </c>
      <c r="E63" s="44">
        <v>26</v>
      </c>
      <c r="F63" s="46">
        <v>3085.5</v>
      </c>
      <c r="G63" s="47"/>
    </row>
    <row r="64" spans="1:7" s="42" customFormat="1" ht="10.5" customHeight="1" hidden="1">
      <c r="A64" s="48"/>
      <c r="B64" s="49"/>
      <c r="C64" s="50"/>
      <c r="D64" s="51" t="s">
        <v>49</v>
      </c>
      <c r="E64" s="49"/>
      <c r="F64" s="52">
        <v>1500</v>
      </c>
      <c r="G64" s="53"/>
    </row>
    <row r="65" spans="1:7" s="59" customFormat="1" ht="10.5" customHeight="1">
      <c r="A65" s="54">
        <v>10</v>
      </c>
      <c r="B65" s="55"/>
      <c r="C65" s="55"/>
      <c r="D65" s="56" t="s">
        <v>69</v>
      </c>
      <c r="E65" s="55">
        <f>E62+E52</f>
        <v>26</v>
      </c>
      <c r="F65" s="57"/>
      <c r="G65" s="58">
        <f>E65*F65</f>
        <v>0</v>
      </c>
    </row>
    <row r="66" spans="1:7" s="42" customFormat="1" ht="10.5" customHeight="1">
      <c r="A66" s="36">
        <v>13</v>
      </c>
      <c r="B66" s="37" t="s">
        <v>70</v>
      </c>
      <c r="C66" s="37"/>
      <c r="D66" s="39" t="s">
        <v>71</v>
      </c>
      <c r="E66" s="37">
        <v>7</v>
      </c>
      <c r="F66" s="40"/>
      <c r="G66" s="41">
        <f>E66*F66</f>
        <v>0</v>
      </c>
    </row>
    <row r="67" spans="1:7" s="42" customFormat="1" ht="10.5" customHeight="1" hidden="1">
      <c r="A67" s="48"/>
      <c r="B67" s="49"/>
      <c r="C67" s="50"/>
      <c r="D67" s="51" t="s">
        <v>72</v>
      </c>
      <c r="E67" s="49"/>
      <c r="F67" s="52">
        <v>2153</v>
      </c>
      <c r="G67" s="53"/>
    </row>
    <row r="68" spans="1:7" s="42" customFormat="1" ht="10.5" customHeight="1" hidden="1">
      <c r="A68" s="48"/>
      <c r="B68" s="49"/>
      <c r="C68" s="50"/>
      <c r="D68" s="51" t="s">
        <v>73</v>
      </c>
      <c r="E68" s="49"/>
      <c r="F68" s="52">
        <v>762</v>
      </c>
      <c r="G68" s="53"/>
    </row>
    <row r="69" spans="1:7" s="42" customFormat="1" ht="10.5" customHeight="1" hidden="1">
      <c r="A69" s="48"/>
      <c r="B69" s="49"/>
      <c r="C69" s="50"/>
      <c r="D69" s="51" t="s">
        <v>74</v>
      </c>
      <c r="E69" s="49"/>
      <c r="F69" s="52">
        <v>1490</v>
      </c>
      <c r="G69" s="53"/>
    </row>
    <row r="70" spans="1:7" s="42" customFormat="1" ht="10.5" customHeight="1" hidden="1">
      <c r="A70" s="43"/>
      <c r="B70" s="44"/>
      <c r="C70" s="44" t="s">
        <v>35</v>
      </c>
      <c r="D70" s="45" t="s">
        <v>56</v>
      </c>
      <c r="E70" s="44">
        <v>256</v>
      </c>
      <c r="F70" s="46">
        <v>449.99609375</v>
      </c>
      <c r="G70" s="47"/>
    </row>
    <row r="71" spans="1:7" s="59" customFormat="1" ht="10.5" customHeight="1">
      <c r="A71" s="54">
        <v>14</v>
      </c>
      <c r="B71" s="55"/>
      <c r="C71" s="55"/>
      <c r="D71" s="56" t="s">
        <v>69</v>
      </c>
      <c r="E71" s="55">
        <f>E66</f>
        <v>7</v>
      </c>
      <c r="F71" s="57"/>
      <c r="G71" s="58">
        <f aca="true" t="shared" si="0" ref="G71:G76">E71*F71</f>
        <v>0</v>
      </c>
    </row>
    <row r="72" spans="1:7" s="42" customFormat="1" ht="10.5" customHeight="1">
      <c r="A72" s="36">
        <v>15</v>
      </c>
      <c r="B72" s="37" t="s">
        <v>75</v>
      </c>
      <c r="C72" s="37"/>
      <c r="D72" s="39" t="s">
        <v>52</v>
      </c>
      <c r="E72" s="37">
        <v>34</v>
      </c>
      <c r="F72" s="40"/>
      <c r="G72" s="41">
        <f t="shared" si="0"/>
        <v>0</v>
      </c>
    </row>
    <row r="73" spans="1:7" s="59" customFormat="1" ht="10.5" customHeight="1">
      <c r="A73" s="54">
        <v>16</v>
      </c>
      <c r="B73" s="55"/>
      <c r="C73" s="55"/>
      <c r="D73" s="56" t="s">
        <v>76</v>
      </c>
      <c r="E73" s="55">
        <f>E72</f>
        <v>34</v>
      </c>
      <c r="F73" s="57"/>
      <c r="G73" s="58">
        <f t="shared" si="0"/>
        <v>0</v>
      </c>
    </row>
    <row r="74" spans="1:7" s="42" customFormat="1" ht="10.5" customHeight="1">
      <c r="A74" s="36">
        <v>17</v>
      </c>
      <c r="B74" s="37" t="s">
        <v>77</v>
      </c>
      <c r="C74" s="37"/>
      <c r="D74" s="39" t="s">
        <v>78</v>
      </c>
      <c r="E74" s="37">
        <v>25</v>
      </c>
      <c r="F74" s="40"/>
      <c r="G74" s="41">
        <f t="shared" si="0"/>
        <v>0</v>
      </c>
    </row>
    <row r="75" spans="1:7" s="59" customFormat="1" ht="10.5" customHeight="1">
      <c r="A75" s="54">
        <v>18</v>
      </c>
      <c r="B75" s="55"/>
      <c r="C75" s="55"/>
      <c r="D75" s="56" t="s">
        <v>79</v>
      </c>
      <c r="E75" s="55">
        <f>2*E74</f>
        <v>50</v>
      </c>
      <c r="F75" s="57"/>
      <c r="G75" s="58">
        <f t="shared" si="0"/>
        <v>0</v>
      </c>
    </row>
    <row r="76" spans="1:7" s="42" customFormat="1" ht="10.5" customHeight="1">
      <c r="A76" s="36">
        <v>19</v>
      </c>
      <c r="B76" s="37" t="s">
        <v>80</v>
      </c>
      <c r="C76" s="37"/>
      <c r="D76" s="39" t="s">
        <v>81</v>
      </c>
      <c r="E76" s="37">
        <v>30</v>
      </c>
      <c r="F76" s="40"/>
      <c r="G76" s="41">
        <f t="shared" si="0"/>
        <v>0</v>
      </c>
    </row>
    <row r="77" spans="1:7" s="42" customFormat="1" ht="10.5" customHeight="1" hidden="1">
      <c r="A77" s="43"/>
      <c r="B77" s="44"/>
      <c r="C77" s="44" t="s">
        <v>35</v>
      </c>
      <c r="D77" s="45" t="s">
        <v>82</v>
      </c>
      <c r="E77" s="44">
        <v>30</v>
      </c>
      <c r="F77" s="46">
        <v>3516</v>
      </c>
      <c r="G77" s="47"/>
    </row>
    <row r="78" spans="1:7" s="42" customFormat="1" ht="10.5" customHeight="1" hidden="1">
      <c r="A78" s="48"/>
      <c r="B78" s="49"/>
      <c r="C78" s="50"/>
      <c r="D78" s="51" t="s">
        <v>37</v>
      </c>
      <c r="E78" s="49">
        <v>15</v>
      </c>
      <c r="F78" s="52">
        <v>4454</v>
      </c>
      <c r="G78" s="53"/>
    </row>
    <row r="79" spans="1:7" s="42" customFormat="1" ht="10.5" customHeight="1" hidden="1">
      <c r="A79" s="48"/>
      <c r="B79" s="49"/>
      <c r="C79" s="50"/>
      <c r="D79" s="51" t="s">
        <v>83</v>
      </c>
      <c r="E79" s="49">
        <v>30</v>
      </c>
      <c r="F79" s="52">
        <v>838</v>
      </c>
      <c r="G79" s="53"/>
    </row>
    <row r="80" spans="1:7" s="42" customFormat="1" ht="10.5" customHeight="1" hidden="1">
      <c r="A80" s="48"/>
      <c r="B80" s="49"/>
      <c r="C80" s="50"/>
      <c r="D80" s="51" t="s">
        <v>40</v>
      </c>
      <c r="E80" s="49">
        <v>30</v>
      </c>
      <c r="F80" s="52">
        <v>50</v>
      </c>
      <c r="G80" s="53"/>
    </row>
    <row r="81" spans="1:7" s="42" customFormat="1" ht="10.5" customHeight="1" hidden="1">
      <c r="A81" s="48"/>
      <c r="B81" s="49"/>
      <c r="C81" s="50"/>
      <c r="D81" s="51" t="s">
        <v>43</v>
      </c>
      <c r="E81" s="49">
        <v>30</v>
      </c>
      <c r="F81" s="52">
        <v>401</v>
      </c>
      <c r="G81" s="53"/>
    </row>
    <row r="82" spans="1:7" s="42" customFormat="1" ht="10.5" customHeight="1" hidden="1">
      <c r="A82" s="48"/>
      <c r="B82" s="49"/>
      <c r="C82" s="50"/>
      <c r="D82" s="51" t="s">
        <v>44</v>
      </c>
      <c r="E82" s="49">
        <v>0</v>
      </c>
      <c r="F82" s="52">
        <v>284</v>
      </c>
      <c r="G82" s="53"/>
    </row>
    <row r="83" spans="1:7" s="42" customFormat="1" ht="10.5" customHeight="1" hidden="1">
      <c r="A83" s="48"/>
      <c r="B83" s="49"/>
      <c r="C83" s="50"/>
      <c r="D83" s="51" t="s">
        <v>45</v>
      </c>
      <c r="E83" s="49">
        <v>0</v>
      </c>
      <c r="F83" s="52">
        <v>42</v>
      </c>
      <c r="G83" s="53"/>
    </row>
    <row r="84" spans="1:7" s="59" customFormat="1" ht="10.5" customHeight="1">
      <c r="A84" s="54">
        <v>20</v>
      </c>
      <c r="B84" s="55"/>
      <c r="C84" s="55"/>
      <c r="D84" s="56" t="s">
        <v>76</v>
      </c>
      <c r="E84" s="55">
        <f>E76</f>
        <v>30</v>
      </c>
      <c r="F84" s="57"/>
      <c r="G84" s="58">
        <f>E84*F84</f>
        <v>0</v>
      </c>
    </row>
    <row r="85" spans="1:7" s="42" customFormat="1" ht="10.5" customHeight="1">
      <c r="A85" s="54">
        <v>27</v>
      </c>
      <c r="B85" s="37" t="s">
        <v>84</v>
      </c>
      <c r="C85" s="38"/>
      <c r="D85" s="39" t="s">
        <v>85</v>
      </c>
      <c r="E85" s="37">
        <v>25</v>
      </c>
      <c r="F85" s="40"/>
      <c r="G85" s="58">
        <f>E85*F85</f>
        <v>0</v>
      </c>
    </row>
    <row r="86" spans="1:7" s="42" customFormat="1" ht="10.5" customHeight="1" hidden="1">
      <c r="A86" s="36"/>
      <c r="B86" s="37"/>
      <c r="C86" s="38"/>
      <c r="D86" s="39"/>
      <c r="E86" s="37"/>
      <c r="F86" s="40"/>
      <c r="G86" s="41"/>
    </row>
    <row r="87" spans="1:7" s="15" customFormat="1" ht="12.75" customHeight="1" hidden="1">
      <c r="A87" s="60" t="s">
        <v>86</v>
      </c>
      <c r="B87" s="61"/>
      <c r="C87" s="61"/>
      <c r="D87" s="61"/>
      <c r="E87" s="61"/>
      <c r="F87" s="62"/>
      <c r="G87" s="63">
        <f>SUM(G21:G86)</f>
        <v>0</v>
      </c>
    </row>
    <row r="88" spans="1:7" s="42" customFormat="1" ht="12.75" customHeight="1" hidden="1">
      <c r="A88" s="64"/>
      <c r="B88" s="65"/>
      <c r="C88" s="65"/>
      <c r="D88" s="65"/>
      <c r="E88" s="65"/>
      <c r="F88" s="66"/>
      <c r="G88" s="67">
        <f>F88*E88</f>
        <v>0</v>
      </c>
    </row>
    <row r="89" spans="1:7" s="42" customFormat="1" ht="12.75" customHeight="1" hidden="1">
      <c r="A89" s="64"/>
      <c r="B89" s="65"/>
      <c r="C89" s="65"/>
      <c r="D89" s="65"/>
      <c r="E89" s="65"/>
      <c r="F89" s="66"/>
      <c r="G89" s="67">
        <f>F89*E89</f>
        <v>0</v>
      </c>
    </row>
    <row r="90" spans="1:7" s="15" customFormat="1" ht="12.75" customHeight="1" hidden="1">
      <c r="A90" s="60" t="s">
        <v>87</v>
      </c>
      <c r="B90" s="68"/>
      <c r="C90" s="68"/>
      <c r="D90" s="68"/>
      <c r="E90" s="68"/>
      <c r="F90" s="69"/>
      <c r="G90" s="63">
        <f>SUM(G88:G89)</f>
        <v>0</v>
      </c>
    </row>
    <row r="91" spans="1:7" s="15" customFormat="1" ht="12.75" customHeight="1" hidden="1">
      <c r="A91" s="70"/>
      <c r="B91" s="71"/>
      <c r="C91" s="71"/>
      <c r="D91" s="71"/>
      <c r="E91" s="71"/>
      <c r="F91" s="72"/>
      <c r="G91" s="73"/>
    </row>
    <row r="92" spans="1:7" s="77" customFormat="1" ht="19.5" customHeight="1">
      <c r="A92" s="74" t="s">
        <v>88</v>
      </c>
      <c r="B92" s="75"/>
      <c r="C92" s="75"/>
      <c r="D92" s="75"/>
      <c r="E92" s="75"/>
      <c r="F92" s="76"/>
      <c r="G92" s="63">
        <f>SUM(G21:G86)</f>
        <v>0</v>
      </c>
    </row>
    <row r="93" spans="1:7" s="15" customFormat="1" ht="12.75" customHeight="1">
      <c r="A93" s="70"/>
      <c r="B93" s="71"/>
      <c r="C93" s="71"/>
      <c r="D93" s="71"/>
      <c r="E93" s="71"/>
      <c r="F93" s="72"/>
      <c r="G93" s="73"/>
    </row>
    <row r="94" spans="1:7" s="42" customFormat="1" ht="12.75" customHeight="1">
      <c r="A94" s="78" t="s">
        <v>89</v>
      </c>
      <c r="B94" s="79"/>
      <c r="C94" s="79"/>
      <c r="D94" s="79"/>
      <c r="E94" s="65">
        <f>SUM(E21,E32,E36,E50,E52,E62,E66,E72,E74,E76,E85)</f>
        <v>482</v>
      </c>
      <c r="F94" s="66"/>
      <c r="G94" s="67">
        <f>F94*E94</f>
        <v>0</v>
      </c>
    </row>
    <row r="95" spans="1:7" s="42" customFormat="1" ht="12.75" customHeight="1">
      <c r="A95" s="78" t="s">
        <v>90</v>
      </c>
      <c r="B95" s="79"/>
      <c r="C95" s="79"/>
      <c r="D95" s="79"/>
      <c r="E95" s="65">
        <f>SUM(E35,E49,E51,E65,E71,E73,E75,E84,E85)</f>
        <v>507</v>
      </c>
      <c r="F95" s="66"/>
      <c r="G95" s="67">
        <f>F95*E95</f>
        <v>0</v>
      </c>
    </row>
    <row r="96" spans="1:7" s="42" customFormat="1" ht="12.75" customHeight="1">
      <c r="A96" s="80" t="s">
        <v>88</v>
      </c>
      <c r="B96" s="81"/>
      <c r="C96" s="81"/>
      <c r="D96" s="81"/>
      <c r="E96" s="81"/>
      <c r="F96" s="82"/>
      <c r="G96" s="83">
        <f>SUM(G94:G95)</f>
        <v>0</v>
      </c>
    </row>
    <row r="97" spans="1:7" s="42" customFormat="1" ht="10.5" customHeight="1">
      <c r="A97" s="84"/>
      <c r="B97" s="85"/>
      <c r="C97" s="85"/>
      <c r="D97" s="85"/>
      <c r="E97" s="85"/>
      <c r="F97" s="86"/>
      <c r="G97" s="87"/>
    </row>
    <row r="98" spans="1:7" s="42" customFormat="1" ht="10.5" customHeight="1">
      <c r="A98" s="88" t="s">
        <v>91</v>
      </c>
      <c r="B98" s="85"/>
      <c r="C98" s="85"/>
      <c r="D98" s="85"/>
      <c r="E98" s="85"/>
      <c r="F98" s="86"/>
      <c r="G98" s="87"/>
    </row>
    <row r="99" spans="1:7" s="42" customFormat="1" ht="10.5" customHeight="1">
      <c r="A99" s="88"/>
      <c r="B99" s="85"/>
      <c r="C99" s="85"/>
      <c r="D99" s="85"/>
      <c r="E99" s="85"/>
      <c r="F99" s="86"/>
      <c r="G99" s="87"/>
    </row>
    <row r="100" spans="1:7" s="42" customFormat="1" ht="10.5" customHeight="1">
      <c r="A100" s="88"/>
      <c r="B100" s="85"/>
      <c r="C100" s="85"/>
      <c r="D100" s="85"/>
      <c r="E100" s="85"/>
      <c r="F100" s="86"/>
      <c r="G100" s="87"/>
    </row>
    <row r="101" spans="1:7" s="42" customFormat="1" ht="10.5" customHeight="1">
      <c r="A101" s="89"/>
      <c r="B101" s="85"/>
      <c r="C101" s="85"/>
      <c r="D101" s="85"/>
      <c r="E101" s="85"/>
      <c r="F101" s="86"/>
      <c r="G101" s="87"/>
    </row>
    <row r="102" spans="1:7" s="42" customFormat="1" ht="10.5" customHeight="1">
      <c r="A102" s="88"/>
      <c r="B102" s="85"/>
      <c r="C102" s="85"/>
      <c r="D102" s="85"/>
      <c r="E102" s="85"/>
      <c r="F102" s="86"/>
      <c r="G102" s="87"/>
    </row>
    <row r="103" spans="1:7" s="42" customFormat="1" ht="10.5" customHeight="1">
      <c r="A103" s="88"/>
      <c r="B103" s="85"/>
      <c r="C103" s="85"/>
      <c r="D103" s="85"/>
      <c r="E103" s="85"/>
      <c r="F103" s="86"/>
      <c r="G103" s="87"/>
    </row>
    <row r="104" spans="1:7" s="42" customFormat="1" ht="10.5" customHeight="1">
      <c r="A104" s="88"/>
      <c r="B104" s="85"/>
      <c r="C104" s="85"/>
      <c r="D104" s="85"/>
      <c r="E104" s="85"/>
      <c r="F104" s="86"/>
      <c r="G104" s="87"/>
    </row>
    <row r="105" spans="1:7" s="42" customFormat="1" ht="10.5" customHeight="1">
      <c r="A105" s="88"/>
      <c r="B105" s="85"/>
      <c r="C105" s="85"/>
      <c r="D105" s="85"/>
      <c r="E105" s="85"/>
      <c r="F105" s="86"/>
      <c r="G105" s="87"/>
    </row>
    <row r="106" spans="1:7" ht="12.75" customHeight="1">
      <c r="A106" s="90"/>
      <c r="G106" s="91"/>
    </row>
    <row r="107" spans="1:7" ht="10.5" customHeight="1">
      <c r="A107" s="90"/>
      <c r="G107" s="91"/>
    </row>
    <row r="108" spans="1:7" ht="10.5" customHeight="1">
      <c r="A108" s="90"/>
      <c r="G108" s="91"/>
    </row>
    <row r="109" spans="1:7" ht="10.5" customHeight="1">
      <c r="A109" s="90"/>
      <c r="G109" s="91"/>
    </row>
    <row r="110" spans="1:7" ht="10.5" customHeight="1">
      <c r="A110" s="90"/>
      <c r="G110" s="91"/>
    </row>
    <row r="111" spans="1:7" ht="10.5" customHeight="1">
      <c r="A111" s="90"/>
      <c r="G111" s="91"/>
    </row>
    <row r="112" spans="1:7" ht="10.5" customHeight="1">
      <c r="A112" s="90"/>
      <c r="G112" s="91"/>
    </row>
    <row r="113" spans="1:7" ht="10.5" customHeight="1">
      <c r="A113" s="92"/>
      <c r="B113" s="93"/>
      <c r="C113" s="93"/>
      <c r="D113" s="93"/>
      <c r="E113" s="93"/>
      <c r="F113" s="93"/>
      <c r="G113" s="94"/>
    </row>
  </sheetData>
  <sheetProtection selectLockedCells="1" selectUnlockedCells="1"/>
  <hyperlinks>
    <hyperlink ref="A4" r:id="rId1" display=" web: www.lumidee.cz"/>
    <hyperlink ref="A5" r:id="rId2" display=" e-mail: info@lumidee.cz"/>
  </hyperlinks>
  <printOptions horizontalCentered="1"/>
  <pageMargins left="0.39375" right="0.19652777777777777" top="0.39375" bottom="0.39375" header="0.5118055555555555" footer="0.5118055555555555"/>
  <pageSetup fitToHeight="1" fitToWidth="1" horizontalDpi="300" verticalDpi="300" orientation="portrait" paperSize="9" scale="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modified xsi:type="dcterms:W3CDTF">2013-07-26T13:31:03Z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