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9" activeTab="0"/>
  </bookViews>
  <sheets>
    <sheet name="CN_1_et" sheetId="1" r:id="rId1"/>
  </sheets>
  <definedNames>
    <definedName name="Excel_BuiltIn_Print_Area">'CN_1_et'!$A$1:$G$67</definedName>
    <definedName name="Excel_BuiltIn_Print_Area_1">"$#REF!.$A$1:$G$70"</definedName>
    <definedName name="_xlnm.Print_Area" localSheetId="0">'CN_1_et'!$A$1:$G$66</definedName>
  </definedNames>
  <calcPr fullCalcOnLoad="1"/>
</workbook>
</file>

<file path=xl/sharedStrings.xml><?xml version="1.0" encoding="utf-8"?>
<sst xmlns="http://schemas.openxmlformats.org/spreadsheetml/2006/main" count="82" uniqueCount="73">
  <si>
    <t>CENOVÝ  ROZPOČET</t>
  </si>
  <si>
    <t xml:space="preserve"> Lumidée s.r.o.</t>
  </si>
  <si>
    <t>Svornosti 12, 150 00 Praha 5 – Smíchov</t>
  </si>
  <si>
    <t>Tel: +420 257 216 383</t>
  </si>
  <si>
    <t xml:space="preserve"> web: www.lumidee.cz</t>
  </si>
  <si>
    <t>Bohunická 67, 619 00 Brno – Bohunice</t>
  </si>
  <si>
    <t>Tel.: +420 547 214 445-6, Fax: +420 547 212 150</t>
  </si>
  <si>
    <t xml:space="preserve"> e-mail: info@lumidee.cz</t>
  </si>
  <si>
    <t>IČ: 29011744, DIČ: CZ29011744</t>
  </si>
  <si>
    <t>GSM: +420 724 355 962</t>
  </si>
  <si>
    <t>Datum:</t>
  </si>
  <si>
    <t>Zpracoval:</t>
  </si>
  <si>
    <t>Ing. Petr Martinkovič</t>
  </si>
  <si>
    <t>Platnost do:</t>
  </si>
  <si>
    <t>GSM:</t>
  </si>
  <si>
    <t>+420 724 294 842</t>
  </si>
  <si>
    <t>e-mail:</t>
  </si>
  <si>
    <t>martinkovic@lumidee.cz</t>
  </si>
  <si>
    <t>Název akce:</t>
  </si>
  <si>
    <t>Gymnázium Havlíčkův Brod – 1. etapa</t>
  </si>
  <si>
    <t>č. nabídky:</t>
  </si>
  <si>
    <t>130701_Gymnázium HB_1.PP_1.NP</t>
  </si>
  <si>
    <t>Příjemce:</t>
  </si>
  <si>
    <t>Firma:</t>
  </si>
  <si>
    <t>Jméno:</t>
  </si>
  <si>
    <t>Tel.:</t>
  </si>
  <si>
    <t>Fax:</t>
  </si>
  <si>
    <t>Položka č.</t>
  </si>
  <si>
    <t>Ozn.</t>
  </si>
  <si>
    <t>Název</t>
  </si>
  <si>
    <t>Popis</t>
  </si>
  <si>
    <t>ks</t>
  </si>
  <si>
    <t>Cena/ks</t>
  </si>
  <si>
    <t>Celkem Kč</t>
  </si>
  <si>
    <t>sv1</t>
  </si>
  <si>
    <t>LMD-GT1 135/49/80 + VLDD</t>
  </si>
  <si>
    <t>sv1+E</t>
  </si>
  <si>
    <t>LMD-GT1 135/49/80 + VLDD + NM1h</t>
  </si>
  <si>
    <t>FDH-Ø16 35 W</t>
  </si>
  <si>
    <t>sv2</t>
  </si>
  <si>
    <t>LMD-GT1 135/49/80 + VLDRL + VLDSRG</t>
  </si>
  <si>
    <t>sv3</t>
  </si>
  <si>
    <t>FDH-Ø16 49 W</t>
  </si>
  <si>
    <t>sv4</t>
  </si>
  <si>
    <t>LMD-GT1 128/54 + VLDD</t>
  </si>
  <si>
    <t>sv4+E</t>
  </si>
  <si>
    <t>LMD-GT1 128/54 + VLDD + NM1h</t>
  </si>
  <si>
    <t>FDH-Ø16 54 W</t>
  </si>
  <si>
    <t>sv5</t>
  </si>
  <si>
    <t>LMD RK 330/140 Z EVG</t>
  </si>
  <si>
    <t>FCH-Ø16 40 W</t>
  </si>
  <si>
    <t>sv6</t>
  </si>
  <si>
    <t>LMD-GT1 128/54 + VLDRL + VLDSRG</t>
  </si>
  <si>
    <t>sv7</t>
  </si>
  <si>
    <t>FDH-Ø16 80 W</t>
  </si>
  <si>
    <t>sv8</t>
  </si>
  <si>
    <t>LMD PFAG 236PM EVG</t>
  </si>
  <si>
    <t>FD-Ø26 36 W</t>
  </si>
  <si>
    <t>sv9</t>
  </si>
  <si>
    <t>LMD-GT1 135/49/80 + VLDRIS</t>
  </si>
  <si>
    <t>sv10</t>
  </si>
  <si>
    <t>LMD-PLF-T16 254 EVG</t>
  </si>
  <si>
    <t>sv11</t>
  </si>
  <si>
    <t>LMD-PFAG-T16 254 EVG</t>
  </si>
  <si>
    <t>sv12</t>
  </si>
  <si>
    <t>LMD-581338.954.79 IP54</t>
  </si>
  <si>
    <t>DDE 26W/840</t>
  </si>
  <si>
    <t>svN</t>
  </si>
  <si>
    <t>LMD-NSOA 8W + piktogram, vč. zdroje</t>
  </si>
  <si>
    <t xml:space="preserve"> CELKEM</t>
  </si>
  <si>
    <t xml:space="preserve"> recyklace svítidel</t>
  </si>
  <si>
    <t xml:space="preserve"> recyklace světelných zdrojů</t>
  </si>
  <si>
    <t xml:space="preserve"> Uvedené ceny jsou bez DPH, ceny svítidel jsou bez světelných zdrojů, pokud není uvedeno jinak.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</si>
</sst>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52">
    <font>
      <sz val="10"/>
      <name val="Arial"/>
      <family val="2"/>
    </font>
    <font>
      <sz val="10"/>
      <name val="Tahoma"/>
      <family val="2"/>
    </font>
    <font>
      <b/>
      <sz val="40"/>
      <name val="Tahoma"/>
      <family val="2"/>
    </font>
    <font>
      <b/>
      <sz val="40"/>
      <color indexed="8"/>
      <name val="Tahoma"/>
      <family val="2"/>
    </font>
    <font>
      <b/>
      <sz val="48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9"/>
      <color indexed="12"/>
      <name val="Tahoma"/>
      <family val="2"/>
    </font>
    <font>
      <sz val="9"/>
      <color indexed="10"/>
      <name val="Tahoma"/>
      <family val="2"/>
    </font>
    <font>
      <b/>
      <sz val="18"/>
      <name val="Tahoma"/>
      <family val="2"/>
    </font>
    <font>
      <b/>
      <u val="single"/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17" xfId="0" applyFont="1" applyFill="1" applyBorder="1" applyAlignment="1">
      <alignment/>
    </xf>
    <xf numFmtId="0" fontId="6" fillId="0" borderId="0" xfId="0" applyFont="1" applyAlignment="1">
      <alignment/>
    </xf>
    <xf numFmtId="0" fontId="7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left"/>
    </xf>
    <xf numFmtId="0" fontId="9" fillId="33" borderId="0" xfId="0" applyFont="1" applyFill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6" xfId="0" applyFont="1" applyFill="1" applyBorder="1" applyAlignment="1">
      <alignment horizontal="right"/>
    </xf>
    <xf numFmtId="14" fontId="6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right"/>
    </xf>
    <xf numFmtId="49" fontId="6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11" fillId="33" borderId="16" xfId="0" applyFont="1" applyFill="1" applyBorder="1" applyAlignment="1">
      <alignment horizontal="right"/>
    </xf>
    <xf numFmtId="49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 horizontal="left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13" fillId="0" borderId="25" xfId="0" applyFont="1" applyBorder="1" applyAlignment="1">
      <alignment horizontal="left" vertical="top" wrapText="1"/>
    </xf>
    <xf numFmtId="164" fontId="13" fillId="0" borderId="25" xfId="0" applyNumberFormat="1" applyFont="1" applyBorder="1" applyAlignment="1">
      <alignment horizontal="right" vertical="top" wrapText="1"/>
    </xf>
    <xf numFmtId="164" fontId="13" fillId="0" borderId="26" xfId="0" applyNumberFormat="1" applyFont="1" applyBorder="1" applyAlignment="1">
      <alignment vertical="top" wrapText="1"/>
    </xf>
    <xf numFmtId="0" fontId="13" fillId="0" borderId="0" xfId="0" applyFont="1" applyAlignment="1">
      <alignment/>
    </xf>
    <xf numFmtId="0" fontId="13" fillId="0" borderId="24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center" vertical="top" wrapText="1"/>
    </xf>
    <xf numFmtId="0" fontId="13" fillId="0" borderId="25" xfId="0" applyFont="1" applyFill="1" applyBorder="1" applyAlignment="1">
      <alignment horizontal="left" vertical="top" wrapText="1"/>
    </xf>
    <xf numFmtId="164" fontId="13" fillId="0" borderId="25" xfId="0" applyNumberFormat="1" applyFont="1" applyFill="1" applyBorder="1" applyAlignment="1">
      <alignment horizontal="right" vertical="top" wrapText="1"/>
    </xf>
    <xf numFmtId="164" fontId="13" fillId="0" borderId="26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28" xfId="0" applyNumberFormat="1" applyFont="1" applyBorder="1" applyAlignment="1">
      <alignment/>
    </xf>
    <xf numFmtId="0" fontId="14" fillId="33" borderId="27" xfId="0" applyFont="1" applyFill="1" applyBorder="1" applyAlignment="1">
      <alignment/>
    </xf>
    <xf numFmtId="0" fontId="15" fillId="33" borderId="29" xfId="0" applyFont="1" applyFill="1" applyBorder="1" applyAlignment="1">
      <alignment/>
    </xf>
    <xf numFmtId="164" fontId="15" fillId="33" borderId="29" xfId="0" applyNumberFormat="1" applyFont="1" applyFill="1" applyBorder="1" applyAlignment="1">
      <alignment horizontal="right"/>
    </xf>
    <xf numFmtId="164" fontId="5" fillId="33" borderId="26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3" fillId="0" borderId="27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25" xfId="0" applyFont="1" applyBorder="1" applyAlignment="1">
      <alignment horizontal="center"/>
    </xf>
    <xf numFmtId="164" fontId="13" fillId="0" borderId="25" xfId="0" applyNumberFormat="1" applyFont="1" applyBorder="1" applyAlignment="1">
      <alignment horizontal="right"/>
    </xf>
    <xf numFmtId="164" fontId="13" fillId="0" borderId="2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3" fillId="0" borderId="29" xfId="0" applyFont="1" applyBorder="1" applyAlignment="1">
      <alignment/>
    </xf>
    <xf numFmtId="164" fontId="13" fillId="0" borderId="29" xfId="0" applyNumberFormat="1" applyFont="1" applyBorder="1" applyAlignment="1">
      <alignment horizontal="right"/>
    </xf>
    <xf numFmtId="164" fontId="16" fillId="0" borderId="26" xfId="0" applyNumberFormat="1" applyFont="1" applyBorder="1" applyAlignment="1">
      <alignment/>
    </xf>
    <xf numFmtId="0" fontId="13" fillId="0" borderId="31" xfId="0" applyFont="1" applyBorder="1" applyAlignment="1">
      <alignment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 horizontal="right"/>
    </xf>
    <xf numFmtId="164" fontId="13" fillId="0" borderId="17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7" fillId="0" borderId="16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164" fontId="13" fillId="0" borderId="19" xfId="0" applyNumberFormat="1" applyFont="1" applyBorder="1" applyAlignment="1">
      <alignment horizontal="right"/>
    </xf>
    <xf numFmtId="164" fontId="13" fillId="0" borderId="2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umidee.cz/" TargetMode="External" /><Relationship Id="rId2" Type="http://schemas.openxmlformats.org/officeDocument/2006/relationships/hyperlink" Target="mailto:info@lumidee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view="pageBreakPreview" zoomScale="150" zoomScaleNormal="110" zoomScaleSheetLayoutView="150" zoomScalePageLayoutView="0" workbookViewId="0" topLeftCell="A13">
      <selection activeCell="F52" sqref="F52"/>
    </sheetView>
  </sheetViews>
  <sheetFormatPr defaultColWidth="11.57421875" defaultRowHeight="10.5" customHeight="1"/>
  <cols>
    <col min="1" max="1" width="10.140625" style="1" customWidth="1"/>
    <col min="2" max="2" width="12.140625" style="1" customWidth="1"/>
    <col min="3" max="3" width="10.8515625" style="1" customWidth="1"/>
    <col min="4" max="4" width="35.7109375" style="1" customWidth="1"/>
    <col min="5" max="5" width="6.57421875" style="1" customWidth="1"/>
    <col min="6" max="6" width="11.7109375" style="1" customWidth="1"/>
    <col min="7" max="7" width="19.421875" style="1" customWidth="1"/>
    <col min="8" max="246" width="11.57421875" style="1" customWidth="1"/>
  </cols>
  <sheetData>
    <row r="1" spans="1:7" ht="56.25" customHeight="1">
      <c r="A1" s="2"/>
      <c r="B1" s="3"/>
      <c r="C1" s="4"/>
      <c r="D1" s="5" t="s">
        <v>0</v>
      </c>
      <c r="E1" s="3"/>
      <c r="F1" s="3"/>
      <c r="G1" s="6"/>
    </row>
    <row r="2" spans="1:7" ht="6.75" customHeight="1">
      <c r="A2" s="7"/>
      <c r="B2" s="8"/>
      <c r="C2" s="9"/>
      <c r="D2" s="8"/>
      <c r="E2" s="8"/>
      <c r="F2" s="8"/>
      <c r="G2" s="10"/>
    </row>
    <row r="3" spans="1:7" s="15" customFormat="1" ht="12.75" customHeight="1">
      <c r="A3" s="11" t="s">
        <v>1</v>
      </c>
      <c r="B3" s="12"/>
      <c r="C3" s="12" t="s">
        <v>2</v>
      </c>
      <c r="D3" s="12"/>
      <c r="E3" s="13" t="s">
        <v>3</v>
      </c>
      <c r="F3" s="12"/>
      <c r="G3" s="14"/>
    </row>
    <row r="4" spans="1:7" s="15" customFormat="1" ht="12.75" customHeight="1">
      <c r="A4" s="16" t="s">
        <v>4</v>
      </c>
      <c r="B4" s="12"/>
      <c r="C4" s="12" t="s">
        <v>5</v>
      </c>
      <c r="D4" s="12"/>
      <c r="E4" s="13" t="s">
        <v>6</v>
      </c>
      <c r="F4" s="12"/>
      <c r="G4" s="14"/>
    </row>
    <row r="5" spans="1:7" s="15" customFormat="1" ht="12.75" customHeight="1">
      <c r="A5" s="17" t="s">
        <v>7</v>
      </c>
      <c r="B5" s="12"/>
      <c r="C5" s="12" t="s">
        <v>8</v>
      </c>
      <c r="D5" s="18"/>
      <c r="E5" s="12" t="s">
        <v>9</v>
      </c>
      <c r="F5" s="12"/>
      <c r="G5" s="14"/>
    </row>
    <row r="6" spans="1:7" s="15" customFormat="1" ht="6.75" customHeight="1">
      <c r="A6" s="19"/>
      <c r="B6" s="12"/>
      <c r="C6" s="12"/>
      <c r="D6" s="12"/>
      <c r="E6" s="12"/>
      <c r="F6" s="12"/>
      <c r="G6" s="14"/>
    </row>
    <row r="7" spans="1:7" s="15" customFormat="1" ht="12.75" customHeight="1">
      <c r="A7" s="20" t="s">
        <v>10</v>
      </c>
      <c r="B7" s="21">
        <v>41456</v>
      </c>
      <c r="C7" s="22" t="s">
        <v>11</v>
      </c>
      <c r="D7" s="21" t="s">
        <v>12</v>
      </c>
      <c r="E7" s="12"/>
      <c r="F7" s="12"/>
      <c r="G7" s="14"/>
    </row>
    <row r="8" spans="1:7" s="15" customFormat="1" ht="12.75" customHeight="1">
      <c r="A8" s="20" t="s">
        <v>13</v>
      </c>
      <c r="B8" s="21">
        <f>B7+30</f>
        <v>41486</v>
      </c>
      <c r="C8" s="22" t="s">
        <v>14</v>
      </c>
      <c r="D8" s="23" t="s">
        <v>15</v>
      </c>
      <c r="E8" s="22" t="s">
        <v>16</v>
      </c>
      <c r="F8" s="12" t="s">
        <v>17</v>
      </c>
      <c r="G8" s="14"/>
    </row>
    <row r="9" spans="1:7" s="15" customFormat="1" ht="6.75" customHeight="1">
      <c r="A9" s="19"/>
      <c r="B9" s="12"/>
      <c r="C9" s="12"/>
      <c r="D9" s="12"/>
      <c r="E9" s="12"/>
      <c r="F9" s="12"/>
      <c r="G9" s="14"/>
    </row>
    <row r="10" spans="1:7" s="15" customFormat="1" ht="22.5" customHeight="1">
      <c r="A10" s="20" t="s">
        <v>18</v>
      </c>
      <c r="B10" s="12"/>
      <c r="C10" s="12"/>
      <c r="D10" s="24" t="s">
        <v>19</v>
      </c>
      <c r="E10" s="12"/>
      <c r="F10" s="12"/>
      <c r="G10" s="14"/>
    </row>
    <row r="11" spans="1:7" s="15" customFormat="1" ht="12.75" customHeight="1">
      <c r="A11" s="20" t="s">
        <v>20</v>
      </c>
      <c r="B11" s="12"/>
      <c r="C11" s="12"/>
      <c r="D11" s="25" t="s">
        <v>21</v>
      </c>
      <c r="E11" s="12"/>
      <c r="F11" s="12"/>
      <c r="G11" s="14"/>
    </row>
    <row r="12" spans="1:7" s="15" customFormat="1" ht="6.75" customHeight="1">
      <c r="A12" s="19"/>
      <c r="B12" s="12"/>
      <c r="C12" s="12"/>
      <c r="D12" s="12"/>
      <c r="E12" s="12"/>
      <c r="F12" s="12"/>
      <c r="G12" s="14"/>
    </row>
    <row r="13" spans="1:7" s="15" customFormat="1" ht="12.75" customHeight="1">
      <c r="A13" s="26" t="s">
        <v>22</v>
      </c>
      <c r="B13" s="12"/>
      <c r="C13" s="12"/>
      <c r="D13" s="12"/>
      <c r="E13" s="12"/>
      <c r="F13" s="12"/>
      <c r="G13" s="14"/>
    </row>
    <row r="14" spans="1:7" s="15" customFormat="1" ht="12.75" customHeight="1">
      <c r="A14" s="20" t="s">
        <v>23</v>
      </c>
      <c r="B14" s="27"/>
      <c r="C14" s="12"/>
      <c r="D14" s="12"/>
      <c r="E14" s="12"/>
      <c r="F14" s="12"/>
      <c r="G14" s="14"/>
    </row>
    <row r="15" spans="1:7" s="15" customFormat="1" ht="12.75" customHeight="1">
      <c r="A15" s="20" t="s">
        <v>24</v>
      </c>
      <c r="B15" s="27"/>
      <c r="C15" s="12"/>
      <c r="D15" s="12"/>
      <c r="E15" s="12"/>
      <c r="F15" s="12"/>
      <c r="G15" s="14"/>
    </row>
    <row r="16" spans="1:7" s="15" customFormat="1" ht="12.75" customHeight="1">
      <c r="A16" s="20" t="s">
        <v>25</v>
      </c>
      <c r="B16" s="27"/>
      <c r="C16" s="28"/>
      <c r="D16" s="12"/>
      <c r="E16" s="12"/>
      <c r="F16" s="12"/>
      <c r="G16" s="14"/>
    </row>
    <row r="17" spans="1:7" s="15" customFormat="1" ht="12.75" customHeight="1">
      <c r="A17" s="20" t="s">
        <v>26</v>
      </c>
      <c r="B17" s="27"/>
      <c r="C17" s="28"/>
      <c r="D17" s="12"/>
      <c r="E17" s="12"/>
      <c r="F17" s="12"/>
      <c r="G17" s="14"/>
    </row>
    <row r="18" spans="1:7" s="15" customFormat="1" ht="12.75" customHeight="1">
      <c r="A18" s="20" t="s">
        <v>16</v>
      </c>
      <c r="B18" s="27"/>
      <c r="C18" s="12"/>
      <c r="D18" s="12"/>
      <c r="E18" s="12"/>
      <c r="F18" s="12"/>
      <c r="G18" s="14"/>
    </row>
    <row r="19" spans="1:7" s="15" customFormat="1" ht="6.75" customHeight="1">
      <c r="A19" s="29"/>
      <c r="B19" s="30"/>
      <c r="C19" s="30"/>
      <c r="D19" s="30"/>
      <c r="E19" s="30"/>
      <c r="F19" s="30"/>
      <c r="G19" s="31"/>
    </row>
    <row r="20" spans="1:7" s="35" customFormat="1" ht="12.75" customHeight="1">
      <c r="A20" s="32" t="s">
        <v>27</v>
      </c>
      <c r="B20" s="33" t="s">
        <v>28</v>
      </c>
      <c r="C20" s="33" t="s">
        <v>29</v>
      </c>
      <c r="D20" s="33" t="s">
        <v>30</v>
      </c>
      <c r="E20" s="33" t="s">
        <v>31</v>
      </c>
      <c r="F20" s="33" t="s">
        <v>32</v>
      </c>
      <c r="G20" s="34" t="s">
        <v>33</v>
      </c>
    </row>
    <row r="21" spans="1:7" s="42" customFormat="1" ht="10.5" customHeight="1">
      <c r="A21" s="36">
        <v>1</v>
      </c>
      <c r="B21" s="37" t="s">
        <v>34</v>
      </c>
      <c r="C21" s="38"/>
      <c r="D21" s="39" t="s">
        <v>35</v>
      </c>
      <c r="E21" s="37">
        <v>48</v>
      </c>
      <c r="F21" s="40"/>
      <c r="G21" s="41">
        <f aca="true" t="shared" si="0" ref="G21:G47">E21*F21</f>
        <v>0</v>
      </c>
    </row>
    <row r="22" spans="1:7" s="42" customFormat="1" ht="10.5" customHeight="1">
      <c r="A22" s="36">
        <v>2</v>
      </c>
      <c r="B22" s="37" t="s">
        <v>36</v>
      </c>
      <c r="C22" s="37"/>
      <c r="D22" s="39" t="s">
        <v>37</v>
      </c>
      <c r="E22" s="37">
        <v>16</v>
      </c>
      <c r="F22" s="40"/>
      <c r="G22" s="41">
        <f t="shared" si="0"/>
        <v>0</v>
      </c>
    </row>
    <row r="23" spans="1:7" s="48" customFormat="1" ht="10.5" customHeight="1">
      <c r="A23" s="43">
        <v>3</v>
      </c>
      <c r="B23" s="44"/>
      <c r="C23" s="44"/>
      <c r="D23" s="45" t="s">
        <v>38</v>
      </c>
      <c r="E23" s="44">
        <f>SUM(E21,E22)</f>
        <v>64</v>
      </c>
      <c r="F23" s="46"/>
      <c r="G23" s="47">
        <f t="shared" si="0"/>
        <v>0</v>
      </c>
    </row>
    <row r="24" spans="1:7" s="42" customFormat="1" ht="10.5" customHeight="1">
      <c r="A24" s="36">
        <v>4</v>
      </c>
      <c r="B24" s="37" t="s">
        <v>39</v>
      </c>
      <c r="C24" s="37"/>
      <c r="D24" s="39" t="s">
        <v>40</v>
      </c>
      <c r="E24" s="37">
        <v>21</v>
      </c>
      <c r="F24" s="40"/>
      <c r="G24" s="41">
        <f t="shared" si="0"/>
        <v>0</v>
      </c>
    </row>
    <row r="25" spans="1:7" s="48" customFormat="1" ht="10.5" customHeight="1">
      <c r="A25" s="43">
        <v>5</v>
      </c>
      <c r="B25" s="44"/>
      <c r="C25" s="44"/>
      <c r="D25" s="45" t="s">
        <v>38</v>
      </c>
      <c r="E25" s="44">
        <f>E24</f>
        <v>21</v>
      </c>
      <c r="F25" s="46"/>
      <c r="G25" s="47">
        <f t="shared" si="0"/>
        <v>0</v>
      </c>
    </row>
    <row r="26" spans="1:7" s="42" customFormat="1" ht="10.5" customHeight="1">
      <c r="A26" s="36">
        <v>6</v>
      </c>
      <c r="B26" s="37" t="s">
        <v>41</v>
      </c>
      <c r="C26" s="37"/>
      <c r="D26" s="39" t="s">
        <v>40</v>
      </c>
      <c r="E26" s="37">
        <v>47</v>
      </c>
      <c r="F26" s="40"/>
      <c r="G26" s="41">
        <f t="shared" si="0"/>
        <v>0</v>
      </c>
    </row>
    <row r="27" spans="1:7" s="48" customFormat="1" ht="10.5" customHeight="1">
      <c r="A27" s="43">
        <v>7</v>
      </c>
      <c r="B27" s="44"/>
      <c r="C27" s="44"/>
      <c r="D27" s="45" t="s">
        <v>42</v>
      </c>
      <c r="E27" s="44">
        <f>E26</f>
        <v>47</v>
      </c>
      <c r="F27" s="46"/>
      <c r="G27" s="47">
        <f t="shared" si="0"/>
        <v>0</v>
      </c>
    </row>
    <row r="28" spans="1:7" s="42" customFormat="1" ht="10.5" customHeight="1">
      <c r="A28" s="36">
        <v>8</v>
      </c>
      <c r="B28" s="37" t="s">
        <v>43</v>
      </c>
      <c r="C28" s="37"/>
      <c r="D28" s="39" t="s">
        <v>44</v>
      </c>
      <c r="E28" s="37">
        <v>15</v>
      </c>
      <c r="F28" s="40"/>
      <c r="G28" s="41">
        <f t="shared" si="0"/>
        <v>0</v>
      </c>
    </row>
    <row r="29" spans="1:7" s="42" customFormat="1" ht="10.5" customHeight="1">
      <c r="A29" s="36">
        <v>9</v>
      </c>
      <c r="B29" s="37" t="s">
        <v>45</v>
      </c>
      <c r="C29" s="37"/>
      <c r="D29" s="39" t="s">
        <v>46</v>
      </c>
      <c r="E29" s="37">
        <v>9</v>
      </c>
      <c r="F29" s="40"/>
      <c r="G29" s="41">
        <f t="shared" si="0"/>
        <v>0</v>
      </c>
    </row>
    <row r="30" spans="1:7" s="48" customFormat="1" ht="10.5" customHeight="1">
      <c r="A30" s="43">
        <v>10</v>
      </c>
      <c r="B30" s="44"/>
      <c r="C30" s="44"/>
      <c r="D30" s="45" t="s">
        <v>47</v>
      </c>
      <c r="E30" s="44">
        <f>E29+E28</f>
        <v>24</v>
      </c>
      <c r="F30" s="46"/>
      <c r="G30" s="47">
        <f t="shared" si="0"/>
        <v>0</v>
      </c>
    </row>
    <row r="31" spans="1:7" s="42" customFormat="1" ht="10.5" customHeight="1">
      <c r="A31" s="36">
        <v>11</v>
      </c>
      <c r="B31" s="37" t="s">
        <v>48</v>
      </c>
      <c r="C31" s="37"/>
      <c r="D31" s="39" t="s">
        <v>49</v>
      </c>
      <c r="E31" s="37">
        <v>11</v>
      </c>
      <c r="F31" s="40"/>
      <c r="G31" s="41">
        <f t="shared" si="0"/>
        <v>0</v>
      </c>
    </row>
    <row r="32" spans="1:7" s="48" customFormat="1" ht="10.5" customHeight="1">
      <c r="A32" s="43">
        <v>12</v>
      </c>
      <c r="B32" s="44"/>
      <c r="C32" s="44"/>
      <c r="D32" s="45" t="s">
        <v>50</v>
      </c>
      <c r="E32" s="44">
        <f>E31</f>
        <v>11</v>
      </c>
      <c r="F32" s="46"/>
      <c r="G32" s="47">
        <f t="shared" si="0"/>
        <v>0</v>
      </c>
    </row>
    <row r="33" spans="1:7" s="42" customFormat="1" ht="10.5" customHeight="1">
      <c r="A33" s="36">
        <v>13</v>
      </c>
      <c r="B33" s="37" t="s">
        <v>51</v>
      </c>
      <c r="C33" s="37"/>
      <c r="D33" s="39" t="s">
        <v>52</v>
      </c>
      <c r="E33" s="37">
        <v>2</v>
      </c>
      <c r="F33" s="40"/>
      <c r="G33" s="41">
        <f t="shared" si="0"/>
        <v>0</v>
      </c>
    </row>
    <row r="34" spans="1:7" s="48" customFormat="1" ht="10.5" customHeight="1">
      <c r="A34" s="43">
        <v>14</v>
      </c>
      <c r="B34" s="44"/>
      <c r="C34" s="44"/>
      <c r="D34" s="45" t="s">
        <v>47</v>
      </c>
      <c r="E34" s="44">
        <f>E33</f>
        <v>2</v>
      </c>
      <c r="F34" s="46"/>
      <c r="G34" s="47">
        <f t="shared" si="0"/>
        <v>0</v>
      </c>
    </row>
    <row r="35" spans="1:7" s="42" customFormat="1" ht="10.5" customHeight="1">
      <c r="A35" s="36">
        <v>15</v>
      </c>
      <c r="B35" s="37" t="s">
        <v>53</v>
      </c>
      <c r="C35" s="37"/>
      <c r="D35" s="39" t="s">
        <v>40</v>
      </c>
      <c r="E35" s="37">
        <v>27</v>
      </c>
      <c r="F35" s="40"/>
      <c r="G35" s="41">
        <f t="shared" si="0"/>
        <v>0</v>
      </c>
    </row>
    <row r="36" spans="1:7" s="48" customFormat="1" ht="10.5" customHeight="1">
      <c r="A36" s="43">
        <v>16</v>
      </c>
      <c r="B36" s="44"/>
      <c r="C36" s="44"/>
      <c r="D36" s="45" t="s">
        <v>54</v>
      </c>
      <c r="E36" s="44">
        <f>E35</f>
        <v>27</v>
      </c>
      <c r="F36" s="46"/>
      <c r="G36" s="47">
        <f t="shared" si="0"/>
        <v>0</v>
      </c>
    </row>
    <row r="37" spans="1:7" s="42" customFormat="1" ht="10.5" customHeight="1">
      <c r="A37" s="36">
        <v>17</v>
      </c>
      <c r="B37" s="37" t="s">
        <v>55</v>
      </c>
      <c r="C37" s="37"/>
      <c r="D37" s="39" t="s">
        <v>56</v>
      </c>
      <c r="E37" s="37">
        <v>12</v>
      </c>
      <c r="F37" s="40"/>
      <c r="G37" s="41">
        <f t="shared" si="0"/>
        <v>0</v>
      </c>
    </row>
    <row r="38" spans="1:7" s="48" customFormat="1" ht="10.5" customHeight="1">
      <c r="A38" s="43">
        <v>18</v>
      </c>
      <c r="B38" s="44"/>
      <c r="C38" s="44"/>
      <c r="D38" s="45" t="s">
        <v>57</v>
      </c>
      <c r="E38" s="44">
        <f>2*E37</f>
        <v>24</v>
      </c>
      <c r="F38" s="46"/>
      <c r="G38" s="47">
        <f t="shared" si="0"/>
        <v>0</v>
      </c>
    </row>
    <row r="39" spans="1:7" s="42" customFormat="1" ht="10.5" customHeight="1">
      <c r="A39" s="36">
        <v>19</v>
      </c>
      <c r="B39" s="37" t="s">
        <v>58</v>
      </c>
      <c r="C39" s="37"/>
      <c r="D39" s="39" t="s">
        <v>59</v>
      </c>
      <c r="E39" s="37">
        <v>10</v>
      </c>
      <c r="F39" s="40"/>
      <c r="G39" s="41">
        <f t="shared" si="0"/>
        <v>0</v>
      </c>
    </row>
    <row r="40" spans="1:7" s="48" customFormat="1" ht="10.5" customHeight="1">
      <c r="A40" s="43">
        <v>20</v>
      </c>
      <c r="B40" s="44"/>
      <c r="C40" s="44"/>
      <c r="D40" s="45" t="s">
        <v>54</v>
      </c>
      <c r="E40" s="44">
        <f>E39</f>
        <v>10</v>
      </c>
      <c r="F40" s="46"/>
      <c r="G40" s="47">
        <f t="shared" si="0"/>
        <v>0</v>
      </c>
    </row>
    <row r="41" spans="1:7" s="42" customFormat="1" ht="10.5" customHeight="1">
      <c r="A41" s="36">
        <v>21</v>
      </c>
      <c r="B41" s="37" t="s">
        <v>60</v>
      </c>
      <c r="C41" s="38"/>
      <c r="D41" s="39" t="s">
        <v>61</v>
      </c>
      <c r="E41" s="37">
        <v>26</v>
      </c>
      <c r="F41" s="40"/>
      <c r="G41" s="41">
        <f t="shared" si="0"/>
        <v>0</v>
      </c>
    </row>
    <row r="42" spans="1:7" s="48" customFormat="1" ht="10.5" customHeight="1">
      <c r="A42" s="43">
        <v>22</v>
      </c>
      <c r="B42" s="44"/>
      <c r="C42" s="44"/>
      <c r="D42" s="45" t="s">
        <v>47</v>
      </c>
      <c r="E42" s="44">
        <f>2*E41</f>
        <v>52</v>
      </c>
      <c r="F42" s="46"/>
      <c r="G42" s="47">
        <f t="shared" si="0"/>
        <v>0</v>
      </c>
    </row>
    <row r="43" spans="1:7" s="42" customFormat="1" ht="10.5" customHeight="1">
      <c r="A43" s="36">
        <v>23</v>
      </c>
      <c r="B43" s="37" t="s">
        <v>62</v>
      </c>
      <c r="C43" s="38"/>
      <c r="D43" s="39" t="s">
        <v>63</v>
      </c>
      <c r="E43" s="37">
        <v>6</v>
      </c>
      <c r="F43" s="40"/>
      <c r="G43" s="41">
        <f t="shared" si="0"/>
        <v>0</v>
      </c>
    </row>
    <row r="44" spans="1:7" s="48" customFormat="1" ht="10.5" customHeight="1">
      <c r="A44" s="43">
        <v>24</v>
      </c>
      <c r="B44" s="44"/>
      <c r="C44" s="44"/>
      <c r="D44" s="45" t="s">
        <v>47</v>
      </c>
      <c r="E44" s="44">
        <f>2*E43</f>
        <v>12</v>
      </c>
      <c r="F44" s="46"/>
      <c r="G44" s="47">
        <f t="shared" si="0"/>
        <v>0</v>
      </c>
    </row>
    <row r="45" spans="1:7" s="48" customFormat="1" ht="10.5" customHeight="1">
      <c r="A45" s="43">
        <v>25</v>
      </c>
      <c r="B45" s="44" t="s">
        <v>64</v>
      </c>
      <c r="C45" s="44"/>
      <c r="D45" s="45" t="s">
        <v>65</v>
      </c>
      <c r="E45" s="44">
        <v>1</v>
      </c>
      <c r="F45" s="46"/>
      <c r="G45" s="47">
        <f t="shared" si="0"/>
        <v>0</v>
      </c>
    </row>
    <row r="46" spans="1:7" s="48" customFormat="1" ht="10.5" customHeight="1">
      <c r="A46" s="43">
        <v>26</v>
      </c>
      <c r="B46" s="44"/>
      <c r="C46" s="44"/>
      <c r="D46" s="45" t="s">
        <v>66</v>
      </c>
      <c r="E46" s="44">
        <f>E45</f>
        <v>1</v>
      </c>
      <c r="F46" s="46"/>
      <c r="G46" s="47">
        <f t="shared" si="0"/>
        <v>0</v>
      </c>
    </row>
    <row r="47" spans="1:7" s="42" customFormat="1" ht="10.5" customHeight="1">
      <c r="A47" s="43">
        <v>27</v>
      </c>
      <c r="B47" s="37" t="s">
        <v>67</v>
      </c>
      <c r="C47" s="38"/>
      <c r="D47" s="39" t="s">
        <v>68</v>
      </c>
      <c r="E47" s="37">
        <v>19</v>
      </c>
      <c r="F47" s="40"/>
      <c r="G47" s="47">
        <f t="shared" si="0"/>
        <v>0</v>
      </c>
    </row>
    <row r="48" spans="1:7" s="15" customFormat="1" ht="12.75" customHeight="1">
      <c r="A48" s="49"/>
      <c r="B48" s="50"/>
      <c r="C48" s="50"/>
      <c r="D48" s="50"/>
      <c r="E48" s="50"/>
      <c r="F48" s="51"/>
      <c r="G48" s="52"/>
    </row>
    <row r="49" spans="1:7" s="57" customFormat="1" ht="19.5" customHeight="1">
      <c r="A49" s="53" t="s">
        <v>69</v>
      </c>
      <c r="B49" s="54"/>
      <c r="C49" s="54"/>
      <c r="D49" s="54"/>
      <c r="E49" s="54"/>
      <c r="F49" s="55"/>
      <c r="G49" s="56">
        <f>SUM(G21:G47)</f>
        <v>0</v>
      </c>
    </row>
    <row r="50" spans="1:7" s="15" customFormat="1" ht="12.75" customHeight="1">
      <c r="A50" s="49"/>
      <c r="B50" s="50"/>
      <c r="C50" s="50"/>
      <c r="D50" s="50"/>
      <c r="E50" s="50"/>
      <c r="F50" s="51"/>
      <c r="G50" s="52"/>
    </row>
    <row r="51" spans="1:7" s="42" customFormat="1" ht="12.75" customHeight="1">
      <c r="A51" s="58" t="s">
        <v>70</v>
      </c>
      <c r="B51" s="59"/>
      <c r="C51" s="59"/>
      <c r="D51" s="59"/>
      <c r="E51" s="60">
        <f>SUM(E21,E22,E24,E26,E28,E29,E31,E33,E35,E37,E39,E41,E43,E47)+E45</f>
        <v>270</v>
      </c>
      <c r="F51" s="61"/>
      <c r="G51" s="62">
        <f>F51*E51</f>
        <v>0</v>
      </c>
    </row>
    <row r="52" spans="1:7" s="42" customFormat="1" ht="12.75" customHeight="1">
      <c r="A52" s="58" t="s">
        <v>71</v>
      </c>
      <c r="B52" s="59"/>
      <c r="C52" s="59"/>
      <c r="D52" s="59"/>
      <c r="E52" s="60">
        <f>SUM(E23,E25,E27,E30,E32,E34,E36,E38,E40,E42,E44,E47)+E46</f>
        <v>314</v>
      </c>
      <c r="F52" s="61"/>
      <c r="G52" s="62">
        <f>F52*E52</f>
        <v>0</v>
      </c>
    </row>
    <row r="53" spans="1:7" s="42" customFormat="1" ht="12.75" customHeight="1">
      <c r="A53" s="63" t="s">
        <v>69</v>
      </c>
      <c r="B53" s="64"/>
      <c r="C53" s="64"/>
      <c r="D53" s="64"/>
      <c r="E53" s="64"/>
      <c r="F53" s="65"/>
      <c r="G53" s="66">
        <f>SUM(G51:G52)</f>
        <v>0</v>
      </c>
    </row>
    <row r="54" spans="1:7" s="42" customFormat="1" ht="10.5" customHeight="1">
      <c r="A54" s="67"/>
      <c r="B54" s="68"/>
      <c r="C54" s="68"/>
      <c r="D54" s="68"/>
      <c r="E54" s="68"/>
      <c r="F54" s="69"/>
      <c r="G54" s="70"/>
    </row>
    <row r="55" spans="1:7" s="42" customFormat="1" ht="10.5" customHeight="1">
      <c r="A55" s="71" t="s">
        <v>72</v>
      </c>
      <c r="B55" s="68"/>
      <c r="C55" s="68"/>
      <c r="D55" s="68"/>
      <c r="E55" s="68"/>
      <c r="F55" s="69"/>
      <c r="G55" s="70"/>
    </row>
    <row r="56" spans="1:7" s="42" customFormat="1" ht="10.5" customHeight="1">
      <c r="A56" s="71"/>
      <c r="B56" s="68"/>
      <c r="C56" s="68"/>
      <c r="D56" s="68"/>
      <c r="E56" s="68"/>
      <c r="F56" s="69"/>
      <c r="G56" s="70"/>
    </row>
    <row r="57" spans="1:7" s="42" customFormat="1" ht="10.5" customHeight="1">
      <c r="A57" s="71"/>
      <c r="B57" s="68"/>
      <c r="C57" s="68"/>
      <c r="D57" s="68"/>
      <c r="E57" s="68"/>
      <c r="F57" s="69"/>
      <c r="G57" s="70"/>
    </row>
    <row r="58" spans="1:7" s="42" customFormat="1" ht="10.5" customHeight="1">
      <c r="A58" s="72"/>
      <c r="B58" s="68"/>
      <c r="C58" s="68"/>
      <c r="D58" s="68"/>
      <c r="E58" s="68"/>
      <c r="F58" s="69"/>
      <c r="G58" s="70"/>
    </row>
    <row r="59" spans="1:7" s="42" customFormat="1" ht="10.5" customHeight="1">
      <c r="A59" s="71"/>
      <c r="B59" s="68"/>
      <c r="C59" s="68"/>
      <c r="D59" s="68"/>
      <c r="E59" s="68"/>
      <c r="F59" s="69"/>
      <c r="G59" s="70"/>
    </row>
    <row r="60" spans="1:7" s="42" customFormat="1" ht="10.5" customHeight="1">
      <c r="A60" s="71"/>
      <c r="B60" s="68"/>
      <c r="C60" s="68"/>
      <c r="D60" s="68"/>
      <c r="E60" s="68"/>
      <c r="F60" s="69"/>
      <c r="G60" s="70"/>
    </row>
    <row r="61" spans="1:7" s="42" customFormat="1" ht="10.5" customHeight="1">
      <c r="A61" s="71"/>
      <c r="B61" s="68"/>
      <c r="C61" s="68"/>
      <c r="D61" s="68"/>
      <c r="E61" s="68"/>
      <c r="F61" s="69"/>
      <c r="G61" s="70"/>
    </row>
    <row r="62" spans="1:7" s="42" customFormat="1" ht="10.5" customHeight="1">
      <c r="A62" s="71"/>
      <c r="B62" s="68"/>
      <c r="C62" s="68"/>
      <c r="D62" s="68"/>
      <c r="E62" s="68"/>
      <c r="F62" s="69"/>
      <c r="G62" s="70"/>
    </row>
    <row r="63" spans="1:7" s="42" customFormat="1" ht="10.5" customHeight="1">
      <c r="A63" s="71"/>
      <c r="B63" s="68"/>
      <c r="C63" s="68"/>
      <c r="D63" s="68"/>
      <c r="E63" s="68"/>
      <c r="F63" s="69"/>
      <c r="G63" s="70"/>
    </row>
    <row r="64" spans="1:7" s="42" customFormat="1" ht="10.5" customHeight="1">
      <c r="A64" s="71"/>
      <c r="B64" s="68"/>
      <c r="C64" s="68"/>
      <c r="D64" s="68"/>
      <c r="E64" s="68"/>
      <c r="F64" s="69"/>
      <c r="G64" s="70"/>
    </row>
    <row r="65" spans="1:7" s="42" customFormat="1" ht="10.5" customHeight="1">
      <c r="A65" s="71"/>
      <c r="B65" s="68"/>
      <c r="C65" s="68"/>
      <c r="D65" s="68"/>
      <c r="E65" s="68"/>
      <c r="F65" s="69"/>
      <c r="G65" s="70"/>
    </row>
    <row r="66" spans="1:7" s="42" customFormat="1" ht="10.5" customHeight="1">
      <c r="A66" s="73"/>
      <c r="B66" s="74"/>
      <c r="C66" s="74"/>
      <c r="D66" s="74"/>
      <c r="E66" s="74"/>
      <c r="F66" s="75"/>
      <c r="G66" s="76"/>
    </row>
    <row r="67" ht="12.75" customHeight="1"/>
    <row r="68" ht="12.75" customHeight="1"/>
  </sheetData>
  <sheetProtection selectLockedCells="1" selectUnlockedCells="1"/>
  <hyperlinks>
    <hyperlink ref="A4" r:id="rId1" display=" web: www.lumidee.cz"/>
    <hyperlink ref="A5" r:id="rId2" display=" e-mail: info@lumidee.cz"/>
  </hyperlinks>
  <printOptions horizontalCentered="1"/>
  <pageMargins left="0.39375" right="0.19652777777777777" top="0.39375" bottom="0.39375" header="0.5118055555555555" footer="0.5118055555555555"/>
  <pageSetup fitToHeight="1" fitToWidth="1" horizontalDpi="300" verticalDpi="300" orientation="portrait" paperSize="9" scale="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Jirka</cp:lastModifiedBy>
  <dcterms:modified xsi:type="dcterms:W3CDTF">2013-07-26T13:31:40Z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