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6405" activeTab="0"/>
  </bookViews>
  <sheets>
    <sheet name="ZK-07-2014-69, př. 2" sheetId="1" r:id="rId1"/>
  </sheets>
  <definedNames>
    <definedName name="_xlnm.Print_Area" localSheetId="0">'ZK-07-2014-69, př. 2'!$A$1:$J$30</definedName>
  </definedNames>
  <calcPr fullCalcOnLoad="1"/>
</workbook>
</file>

<file path=xl/sharedStrings.xml><?xml version="1.0" encoding="utf-8"?>
<sst xmlns="http://schemas.openxmlformats.org/spreadsheetml/2006/main" count="39" uniqueCount="34">
  <si>
    <t>Finanční prostředky kraje převedené na účet VT</t>
  </si>
  <si>
    <t>Vrácená část půjčky</t>
  </si>
  <si>
    <t>Dotace poskytnuta</t>
  </si>
  <si>
    <t xml:space="preserve">Celkem </t>
  </si>
  <si>
    <t>Neinvestiční náklady</t>
  </si>
  <si>
    <t>počet stran: 1</t>
  </si>
  <si>
    <t xml:space="preserve">*  Neuznatelné náklady   </t>
  </si>
  <si>
    <t>1. platba</t>
  </si>
  <si>
    <t>2. platba</t>
  </si>
  <si>
    <t>Datum pokytnutí</t>
  </si>
  <si>
    <t>ERDF (85 %)</t>
  </si>
  <si>
    <t>Výše dotace v Kč</t>
  </si>
  <si>
    <t>Poskytnutí dotace</t>
  </si>
  <si>
    <t>Požádání o dotaci</t>
  </si>
  <si>
    <t>Celkové uznatelné náklady v Kč</t>
  </si>
  <si>
    <t>Datum požádání o dotaci</t>
  </si>
  <si>
    <t>3. platba</t>
  </si>
  <si>
    <t xml:space="preserve">* Neuznatelné náklady - náklady související s projektem: </t>
  </si>
  <si>
    <t>CELKEM</t>
  </si>
  <si>
    <t>Celkové náklady projektu v Kč</t>
  </si>
  <si>
    <t>Celkem dotace 100%</t>
  </si>
  <si>
    <t>Výdaje celkem</t>
  </si>
  <si>
    <t>ROZDÍL</t>
  </si>
  <si>
    <r>
      <t>Finanční stránka projektu "Marketing turistické nabídky kraje Vysočina do roku 2013</t>
    </r>
    <r>
      <rPr>
        <sz val="14"/>
        <rFont val="Arial"/>
        <family val="2"/>
      </rPr>
      <t xml:space="preserve"> " </t>
    </r>
  </si>
  <si>
    <t>Vlastní podíl VT (7,5 %) z uznatelných nákladů</t>
  </si>
  <si>
    <t>Vlastní podíl spolufinancování VT (7,5%)</t>
  </si>
  <si>
    <t>Vlastní podíl (7,5%)</t>
  </si>
  <si>
    <t>zbývá vrátit</t>
  </si>
  <si>
    <t>Kraj (7,5)</t>
  </si>
  <si>
    <t>Dotace (EU+Kraj) 92,5%</t>
  </si>
  <si>
    <t>vlastní podíl</t>
  </si>
  <si>
    <t>neuznatelné náklady</t>
  </si>
  <si>
    <t>doplatek z vlastních zdrojů</t>
  </si>
  <si>
    <t>ZK-07-2014-69,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</si>
</sst>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double"/>
    </border>
    <border>
      <left/>
      <right style="medium"/>
      <top style="thin"/>
      <bottom/>
    </border>
    <border>
      <left/>
      <right style="medium"/>
      <top/>
      <bottom style="double"/>
    </border>
    <border>
      <left style="medium"/>
      <right style="medium"/>
      <top style="double"/>
      <bottom/>
    </border>
    <border>
      <left style="medium"/>
      <right style="medium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2" fillId="0" borderId="0" xfId="0" applyFont="1" applyFill="1" applyBorder="1" applyAlignment="1">
      <alignment wrapText="1"/>
    </xf>
    <xf numFmtId="6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8" fontId="0" fillId="0" borderId="11" xfId="0" applyNumberForma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wrapText="1"/>
    </xf>
    <xf numFmtId="8" fontId="0" fillId="0" borderId="12" xfId="0" applyNumberFormat="1" applyFont="1" applyBorder="1" applyAlignment="1">
      <alignment/>
    </xf>
    <xf numFmtId="14" fontId="2" fillId="0" borderId="13" xfId="0" applyNumberFormat="1" applyFont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14" fontId="0" fillId="0" borderId="11" xfId="0" applyNumberFormat="1" applyFont="1" applyBorder="1" applyAlignment="1">
      <alignment/>
    </xf>
    <xf numFmtId="0" fontId="2" fillId="0" borderId="13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8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8" fontId="2" fillId="0" borderId="0" xfId="0" applyNumberFormat="1" applyFont="1" applyBorder="1" applyAlignment="1">
      <alignment/>
    </xf>
    <xf numFmtId="14" fontId="2" fillId="0" borderId="15" xfId="0" applyNumberFormat="1" applyFont="1" applyBorder="1" applyAlignment="1">
      <alignment/>
    </xf>
    <xf numFmtId="14" fontId="0" fillId="0" borderId="16" xfId="0" applyNumberFormat="1" applyFont="1" applyBorder="1" applyAlignment="1">
      <alignment/>
    </xf>
    <xf numFmtId="8" fontId="0" fillId="0" borderId="16" xfId="0" applyNumberFormat="1" applyFill="1" applyBorder="1" applyAlignment="1">
      <alignment/>
    </xf>
    <xf numFmtId="14" fontId="2" fillId="0" borderId="17" xfId="0" applyNumberFormat="1" applyFont="1" applyBorder="1" applyAlignment="1">
      <alignment/>
    </xf>
    <xf numFmtId="14" fontId="0" fillId="0" borderId="18" xfId="0" applyNumberFormat="1" applyFont="1" applyBorder="1" applyAlignment="1">
      <alignment/>
    </xf>
    <xf numFmtId="8" fontId="0" fillId="0" borderId="18" xfId="0" applyNumberFormat="1" applyFill="1" applyBorder="1" applyAlignment="1">
      <alignment/>
    </xf>
    <xf numFmtId="8" fontId="2" fillId="0" borderId="17" xfId="0" applyNumberFormat="1" applyFont="1" applyFill="1" applyBorder="1" applyAlignment="1">
      <alignment/>
    </xf>
    <xf numFmtId="8" fontId="0" fillId="0" borderId="18" xfId="0" applyNumberFormat="1" applyBorder="1" applyAlignment="1">
      <alignment/>
    </xf>
    <xf numFmtId="8" fontId="0" fillId="0" borderId="19" xfId="0" applyNumberFormat="1" applyFont="1" applyBorder="1" applyAlignment="1">
      <alignment/>
    </xf>
    <xf numFmtId="8" fontId="0" fillId="0" borderId="16" xfId="0" applyNumberFormat="1" applyFont="1" applyFill="1" applyBorder="1" applyAlignment="1">
      <alignment/>
    </xf>
    <xf numFmtId="8" fontId="0" fillId="0" borderId="16" xfId="0" applyNumberFormat="1" applyBorder="1" applyAlignment="1">
      <alignment/>
    </xf>
    <xf numFmtId="8" fontId="0" fillId="0" borderId="20" xfId="0" applyNumberFormat="1" applyFont="1" applyBorder="1" applyAlignment="1">
      <alignment/>
    </xf>
    <xf numFmtId="8" fontId="2" fillId="33" borderId="21" xfId="0" applyNumberFormat="1" applyFont="1" applyFill="1" applyBorder="1" applyAlignment="1">
      <alignment/>
    </xf>
    <xf numFmtId="8" fontId="2" fillId="33" borderId="22" xfId="0" applyNumberFormat="1" applyFont="1" applyFill="1" applyBorder="1" applyAlignment="1">
      <alignment/>
    </xf>
    <xf numFmtId="8" fontId="2" fillId="33" borderId="23" xfId="0" applyNumberFormat="1" applyFont="1" applyFill="1" applyBorder="1" applyAlignment="1">
      <alignment/>
    </xf>
    <xf numFmtId="8" fontId="2" fillId="33" borderId="24" xfId="0" applyNumberFormat="1" applyFont="1" applyFill="1" applyBorder="1" applyAlignment="1">
      <alignment/>
    </xf>
    <xf numFmtId="14" fontId="2" fillId="0" borderId="15" xfId="0" applyNumberFormat="1" applyFont="1" applyFill="1" applyBorder="1" applyAlignment="1">
      <alignment/>
    </xf>
    <xf numFmtId="8" fontId="0" fillId="0" borderId="2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8" fontId="2" fillId="0" borderId="16" xfId="0" applyNumberFormat="1" applyFont="1" applyBorder="1" applyAlignment="1">
      <alignment/>
    </xf>
    <xf numFmtId="8" fontId="2" fillId="0" borderId="18" xfId="0" applyNumberFormat="1" applyFont="1" applyBorder="1" applyAlignment="1">
      <alignment/>
    </xf>
    <xf numFmtId="0" fontId="2" fillId="0" borderId="0" xfId="0" applyFont="1" applyFill="1" applyAlignment="1">
      <alignment/>
    </xf>
    <xf numFmtId="8" fontId="0" fillId="0" borderId="0" xfId="0" applyNumberFormat="1" applyFont="1" applyBorder="1" applyAlignment="1">
      <alignment horizontal="right"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8" fontId="0" fillId="0" borderId="0" xfId="0" applyNumberFormat="1" applyFill="1" applyAlignment="1">
      <alignment/>
    </xf>
    <xf numFmtId="0" fontId="43" fillId="0" borderId="0" xfId="0" applyFont="1" applyFill="1" applyAlignment="1">
      <alignment/>
    </xf>
    <xf numFmtId="8" fontId="44" fillId="0" borderId="0" xfId="0" applyNumberFormat="1" applyFont="1" applyFill="1" applyAlignment="1">
      <alignment/>
    </xf>
    <xf numFmtId="8" fontId="0" fillId="0" borderId="0" xfId="0" applyNumberFormat="1" applyAlignment="1">
      <alignment wrapText="1"/>
    </xf>
    <xf numFmtId="0" fontId="4" fillId="34" borderId="26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0" fillId="0" borderId="30" xfId="0" applyBorder="1" applyAlignment="1">
      <alignment/>
    </xf>
    <xf numFmtId="0" fontId="2" fillId="0" borderId="26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6" fontId="2" fillId="0" borderId="31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0" fillId="0" borderId="10" xfId="0" applyBorder="1" applyAlignment="1">
      <alignment/>
    </xf>
    <xf numFmtId="8" fontId="0" fillId="0" borderId="32" xfId="0" applyNumberFormat="1" applyFont="1" applyBorder="1" applyAlignment="1">
      <alignment/>
    </xf>
    <xf numFmtId="8" fontId="0" fillId="0" borderId="33" xfId="0" applyNumberFormat="1" applyFont="1" applyBorder="1" applyAlignment="1">
      <alignment/>
    </xf>
    <xf numFmtId="0" fontId="4" fillId="0" borderId="26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8" fontId="0" fillId="0" borderId="32" xfId="0" applyNumberFormat="1" applyBorder="1" applyAlignment="1">
      <alignment/>
    </xf>
    <xf numFmtId="8" fontId="0" fillId="0" borderId="33" xfId="0" applyNumberFormat="1" applyBorder="1" applyAlignment="1">
      <alignment/>
    </xf>
    <xf numFmtId="14" fontId="2" fillId="0" borderId="36" xfId="0" applyNumberFormat="1" applyFont="1" applyFill="1" applyBorder="1" applyAlignment="1">
      <alignment/>
    </xf>
    <xf numFmtId="14" fontId="2" fillId="0" borderId="37" xfId="0" applyNumberFormat="1" applyFont="1" applyFill="1" applyBorder="1" applyAlignment="1">
      <alignment/>
    </xf>
    <xf numFmtId="8" fontId="2" fillId="0" borderId="32" xfId="0" applyNumberFormat="1" applyFont="1" applyBorder="1" applyAlignment="1">
      <alignment/>
    </xf>
    <xf numFmtId="8" fontId="2" fillId="0" borderId="33" xfId="0" applyNumberFormat="1" applyFont="1" applyBorder="1" applyAlignment="1">
      <alignment/>
    </xf>
    <xf numFmtId="14" fontId="2" fillId="0" borderId="38" xfId="0" applyNumberFormat="1" applyFont="1" applyBorder="1" applyAlignment="1">
      <alignment vertical="center"/>
    </xf>
    <xf numFmtId="14" fontId="2" fillId="0" borderId="39" xfId="0" applyNumberFormat="1" applyFont="1" applyBorder="1" applyAlignment="1">
      <alignment vertical="center"/>
    </xf>
    <xf numFmtId="14" fontId="2" fillId="0" borderId="40" xfId="0" applyNumberFormat="1" applyFont="1" applyBorder="1" applyAlignment="1">
      <alignment vertical="center"/>
    </xf>
    <xf numFmtId="14" fontId="2" fillId="0" borderId="41" xfId="0" applyNumberFormat="1" applyFon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="80" zoomScaleNormal="80" zoomScalePageLayoutView="0" workbookViewId="0" topLeftCell="B1">
      <selection activeCell="H2" sqref="H2"/>
    </sheetView>
  </sheetViews>
  <sheetFormatPr defaultColWidth="9.140625" defaultRowHeight="12.75"/>
  <cols>
    <col min="1" max="9" width="25.7109375" style="0" customWidth="1"/>
    <col min="10" max="10" width="14.140625" style="0" customWidth="1"/>
    <col min="11" max="11" width="8.140625" style="0" customWidth="1"/>
  </cols>
  <sheetData>
    <row r="1" ht="21.75" customHeight="1">
      <c r="I1" s="10" t="s">
        <v>33</v>
      </c>
    </row>
    <row r="2" ht="22.5" customHeight="1">
      <c r="I2" s="10" t="s">
        <v>5</v>
      </c>
    </row>
    <row r="3" ht="13.5" thickBot="1"/>
    <row r="4" spans="1:11" ht="35.25" customHeight="1" thickBot="1">
      <c r="A4" s="74" t="s">
        <v>23</v>
      </c>
      <c r="B4" s="75"/>
      <c r="C4" s="75"/>
      <c r="D4" s="76"/>
      <c r="E4" s="76"/>
      <c r="F4" s="76"/>
      <c r="G4" s="76"/>
      <c r="H4" s="76"/>
      <c r="I4" s="77"/>
      <c r="J4" s="7"/>
      <c r="K4" s="8"/>
    </row>
    <row r="5" spans="1:11" ht="35.25" customHeight="1">
      <c r="A5" s="19"/>
      <c r="B5" s="59" t="s">
        <v>12</v>
      </c>
      <c r="C5" s="60"/>
      <c r="D5" s="60"/>
      <c r="E5" s="59" t="s">
        <v>13</v>
      </c>
      <c r="F5" s="60"/>
      <c r="G5" s="60"/>
      <c r="H5" s="60"/>
      <c r="I5" s="61"/>
      <c r="J5" s="7"/>
      <c r="K5" s="8"/>
    </row>
    <row r="6" spans="1:11" ht="54.75" customHeight="1">
      <c r="A6" s="20"/>
      <c r="B6" s="18" t="s">
        <v>2</v>
      </c>
      <c r="C6" s="16" t="s">
        <v>9</v>
      </c>
      <c r="D6" s="16" t="s">
        <v>11</v>
      </c>
      <c r="E6" s="18" t="s">
        <v>15</v>
      </c>
      <c r="F6" s="16" t="s">
        <v>14</v>
      </c>
      <c r="G6" s="16" t="s">
        <v>19</v>
      </c>
      <c r="H6" s="16" t="s">
        <v>24</v>
      </c>
      <c r="I6" s="16" t="s">
        <v>6</v>
      </c>
      <c r="J6" s="2"/>
      <c r="K6" s="2"/>
    </row>
    <row r="7" spans="1:11" ht="32.25" customHeight="1">
      <c r="A7" s="86" t="s">
        <v>7</v>
      </c>
      <c r="B7" s="15" t="s">
        <v>10</v>
      </c>
      <c r="C7" s="17">
        <v>41064</v>
      </c>
      <c r="D7" s="9">
        <v>903196.55</v>
      </c>
      <c r="E7" s="82">
        <v>41009</v>
      </c>
      <c r="F7" s="80">
        <v>1062584.17</v>
      </c>
      <c r="G7" s="84">
        <v>1132034.5</v>
      </c>
      <c r="H7" s="72">
        <f>F7*0.075</f>
        <v>79693.81275</v>
      </c>
      <c r="I7" s="42"/>
      <c r="J7" s="3"/>
      <c r="K7" s="4"/>
    </row>
    <row r="8" spans="1:11" ht="32.25" customHeight="1" thickBot="1">
      <c r="A8" s="87"/>
      <c r="B8" s="25" t="s">
        <v>28</v>
      </c>
      <c r="C8" s="26">
        <v>41064</v>
      </c>
      <c r="D8" s="27">
        <v>79693.81</v>
      </c>
      <c r="E8" s="83"/>
      <c r="F8" s="81"/>
      <c r="G8" s="85"/>
      <c r="H8" s="73"/>
      <c r="I8" s="36">
        <f>G7-F7</f>
        <v>69450.33000000007</v>
      </c>
      <c r="J8" s="3"/>
      <c r="K8" s="4"/>
    </row>
    <row r="9" spans="1:11" ht="32.25" customHeight="1" thickBot="1" thickTop="1">
      <c r="A9" s="88" t="s">
        <v>8</v>
      </c>
      <c r="B9" s="28" t="s">
        <v>10</v>
      </c>
      <c r="C9" s="29">
        <v>41226</v>
      </c>
      <c r="D9" s="30">
        <v>1297633.37</v>
      </c>
      <c r="E9" s="31"/>
      <c r="F9" s="32"/>
      <c r="G9" s="44"/>
      <c r="H9" s="32"/>
      <c r="I9" s="33"/>
      <c r="J9" s="3"/>
      <c r="K9" s="4"/>
    </row>
    <row r="10" spans="1:11" ht="36.75" customHeight="1" thickBot="1" thickTop="1">
      <c r="A10" s="89"/>
      <c r="B10" s="25" t="s">
        <v>28</v>
      </c>
      <c r="C10" s="26">
        <v>41226</v>
      </c>
      <c r="D10" s="34">
        <v>114497.06</v>
      </c>
      <c r="E10" s="41">
        <v>41129</v>
      </c>
      <c r="F10" s="35">
        <v>1526627.49</v>
      </c>
      <c r="G10" s="44">
        <v>1533111.6</v>
      </c>
      <c r="H10" s="35">
        <f>F10*0.075</f>
        <v>114497.06175</v>
      </c>
      <c r="I10" s="36">
        <f>G10-F10</f>
        <v>6484.110000000102</v>
      </c>
      <c r="J10" s="12"/>
      <c r="K10" s="4"/>
    </row>
    <row r="11" spans="1:11" ht="36.75" customHeight="1" thickBot="1" thickTop="1">
      <c r="A11" s="88" t="s">
        <v>16</v>
      </c>
      <c r="B11" s="28" t="s">
        <v>10</v>
      </c>
      <c r="C11" s="29">
        <v>41754</v>
      </c>
      <c r="D11" s="30">
        <v>2800133.63</v>
      </c>
      <c r="E11" s="31"/>
      <c r="F11" s="32"/>
      <c r="G11" s="45"/>
      <c r="H11" s="32"/>
      <c r="I11" s="36"/>
      <c r="J11" s="12"/>
      <c r="K11" s="4"/>
    </row>
    <row r="12" spans="1:11" ht="36.75" customHeight="1" thickBot="1" thickTop="1">
      <c r="A12" s="89"/>
      <c r="B12" s="25" t="s">
        <v>28</v>
      </c>
      <c r="C12" s="26">
        <v>41754</v>
      </c>
      <c r="D12" s="34">
        <v>247070.62</v>
      </c>
      <c r="E12" s="41">
        <v>41709</v>
      </c>
      <c r="F12" s="35">
        <v>3294274.87</v>
      </c>
      <c r="G12" s="44">
        <v>3657705.82</v>
      </c>
      <c r="H12" s="35">
        <f>F12*0.075</f>
        <v>247070.61525</v>
      </c>
      <c r="I12" s="36">
        <f>G12-F12</f>
        <v>363430.9499999997</v>
      </c>
      <c r="J12" s="12"/>
      <c r="K12" s="4"/>
    </row>
    <row r="13" spans="1:11" ht="36.75" customHeight="1" thickBot="1" thickTop="1">
      <c r="A13" s="37" t="s">
        <v>18</v>
      </c>
      <c r="B13" s="38"/>
      <c r="C13" s="39"/>
      <c r="D13" s="39">
        <f>SUM(D7:D12)</f>
        <v>5442225.04</v>
      </c>
      <c r="E13" s="38"/>
      <c r="F13" s="39">
        <f>SUM(F7:F12)</f>
        <v>5883486.53</v>
      </c>
      <c r="G13" s="39">
        <f>SUM(G7:G12)</f>
        <v>6322851.92</v>
      </c>
      <c r="H13" s="39">
        <f>SUM(H7:H12)</f>
        <v>441261.48974999995</v>
      </c>
      <c r="I13" s="40">
        <f>SUM(I8:I12)</f>
        <v>439365.3899999999</v>
      </c>
      <c r="J13" s="12"/>
      <c r="K13" s="4"/>
    </row>
    <row r="14" spans="1:8" ht="18" customHeight="1">
      <c r="A14" s="13"/>
      <c r="B14" s="13"/>
      <c r="C14" s="13"/>
      <c r="D14" s="1"/>
      <c r="E14" s="1"/>
      <c r="F14" s="1"/>
      <c r="G14" s="1"/>
      <c r="H14" s="1"/>
    </row>
    <row r="15" spans="1:9" ht="32.25" customHeight="1" thickBot="1">
      <c r="A15" s="78" t="s">
        <v>17</v>
      </c>
      <c r="B15" s="78"/>
      <c r="C15" s="78"/>
      <c r="D15" s="79"/>
      <c r="E15" s="79"/>
      <c r="F15" s="79"/>
      <c r="G15" s="79"/>
      <c r="H15" s="79"/>
      <c r="I15" s="79"/>
    </row>
    <row r="16" spans="2:9" ht="42.75" customHeight="1">
      <c r="B16" s="66" t="s">
        <v>0</v>
      </c>
      <c r="C16" s="67"/>
      <c r="D16" s="6" t="s">
        <v>1</v>
      </c>
      <c r="E16" s="70" t="s">
        <v>25</v>
      </c>
      <c r="F16" s="71"/>
      <c r="G16" s="54" t="s">
        <v>29</v>
      </c>
      <c r="H16" s="47">
        <f>D13</f>
        <v>5442225.04</v>
      </c>
      <c r="I16" s="21"/>
    </row>
    <row r="17" spans="2:9" ht="35.25" customHeight="1" thickBot="1">
      <c r="B17" s="68">
        <v>6400000</v>
      </c>
      <c r="C17" s="69"/>
      <c r="D17" s="14">
        <v>5485425.04</v>
      </c>
      <c r="E17" s="62" t="s">
        <v>4</v>
      </c>
      <c r="F17" s="63"/>
      <c r="G17" s="5" t="s">
        <v>26</v>
      </c>
      <c r="H17" s="22">
        <f>H13</f>
        <v>441261.48974999995</v>
      </c>
      <c r="I17" s="22"/>
    </row>
    <row r="18" spans="5:9" ht="29.25" customHeight="1">
      <c r="E18" s="62" t="s">
        <v>4</v>
      </c>
      <c r="F18" s="63"/>
      <c r="G18" s="23" t="s">
        <v>20</v>
      </c>
      <c r="H18" s="24">
        <f>SUM(H16:H17)</f>
        <v>5883486.52975</v>
      </c>
      <c r="I18" s="22"/>
    </row>
    <row r="19" spans="5:9" ht="32.25" customHeight="1" thickBot="1">
      <c r="E19" s="64" t="s">
        <v>3</v>
      </c>
      <c r="F19" s="65"/>
      <c r="G19" s="23" t="s">
        <v>21</v>
      </c>
      <c r="H19" s="24">
        <f>G13</f>
        <v>6322851.92</v>
      </c>
      <c r="I19" s="24"/>
    </row>
    <row r="20" spans="2:8" ht="36" customHeight="1">
      <c r="B20" s="49"/>
      <c r="C20" s="49" t="s">
        <v>27</v>
      </c>
      <c r="D20" s="1">
        <f>B17-D17</f>
        <v>914574.96</v>
      </c>
      <c r="G20" t="s">
        <v>22</v>
      </c>
      <c r="H20" s="1">
        <f>H19-H18</f>
        <v>439365.3902500002</v>
      </c>
    </row>
    <row r="21" spans="2:4" ht="14.25">
      <c r="B21" s="50"/>
      <c r="C21" s="50" t="s">
        <v>30</v>
      </c>
      <c r="D21" s="55">
        <f>H17</f>
        <v>441261.48974999995</v>
      </c>
    </row>
    <row r="22" spans="2:4" ht="14.25">
      <c r="B22" s="50"/>
      <c r="C22" s="50" t="s">
        <v>31</v>
      </c>
      <c r="D22" s="1">
        <f>I13</f>
        <v>439365.3899999999</v>
      </c>
    </row>
    <row r="23" spans="2:8" ht="14.25">
      <c r="B23" s="50"/>
      <c r="C23" s="50" t="s">
        <v>32</v>
      </c>
      <c r="D23" s="55">
        <f>D20-D21-D22</f>
        <v>33948.080250000115</v>
      </c>
      <c r="G23" s="43"/>
      <c r="H23" s="1"/>
    </row>
    <row r="24" spans="1:8" ht="15">
      <c r="A24" s="11"/>
      <c r="B24" s="52"/>
      <c r="C24" s="52"/>
      <c r="D24" s="51"/>
      <c r="E24" s="58"/>
      <c r="F24" s="48"/>
      <c r="G24" s="43"/>
      <c r="H24" s="1"/>
    </row>
    <row r="25" spans="1:8" ht="15">
      <c r="A25" s="11"/>
      <c r="B25" s="52"/>
      <c r="C25" s="56"/>
      <c r="D25" s="57"/>
      <c r="F25" s="48"/>
      <c r="G25" s="5"/>
      <c r="H25" s="1"/>
    </row>
    <row r="26" spans="2:7" ht="15">
      <c r="B26" s="53"/>
      <c r="C26" s="53"/>
      <c r="D26" s="46"/>
      <c r="F26" s="48"/>
      <c r="G26" s="23"/>
    </row>
    <row r="27" spans="2:7" ht="14.25">
      <c r="B27" s="51"/>
      <c r="C27" s="51"/>
      <c r="D27" s="51"/>
      <c r="F27" s="48"/>
      <c r="G27" s="23"/>
    </row>
    <row r="28" spans="2:6" ht="14.25">
      <c r="B28" s="51"/>
      <c r="C28" s="51"/>
      <c r="D28" s="51"/>
      <c r="F28" s="48"/>
    </row>
    <row r="29" ht="14.25">
      <c r="F29" s="48"/>
    </row>
    <row r="30" ht="14.25">
      <c r="F30" s="48"/>
    </row>
  </sheetData>
  <sheetProtection/>
  <mergeCells count="17">
    <mergeCell ref="A4:I4"/>
    <mergeCell ref="A15:I15"/>
    <mergeCell ref="B5:D5"/>
    <mergeCell ref="F7:F8"/>
    <mergeCell ref="E7:E8"/>
    <mergeCell ref="G7:G8"/>
    <mergeCell ref="A7:A8"/>
    <mergeCell ref="A9:A10"/>
    <mergeCell ref="A11:A12"/>
    <mergeCell ref="E5:I5"/>
    <mergeCell ref="E18:F18"/>
    <mergeCell ref="E19:F19"/>
    <mergeCell ref="B16:C16"/>
    <mergeCell ref="B17:C17"/>
    <mergeCell ref="E16:F16"/>
    <mergeCell ref="E17:F17"/>
    <mergeCell ref="H7:H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kasalova</dc:creator>
  <cp:keywords/>
  <dc:description/>
  <cp:lastModifiedBy>Pospíchalová Petra</cp:lastModifiedBy>
  <cp:lastPrinted>2014-11-11T07:11:32Z</cp:lastPrinted>
  <dcterms:created xsi:type="dcterms:W3CDTF">2011-04-18T10:50:40Z</dcterms:created>
  <dcterms:modified xsi:type="dcterms:W3CDTF">2014-12-03T10:44:37Z</dcterms:modified>
  <cp:category/>
  <cp:version/>
  <cp:contentType/>
  <cp:contentStatus/>
</cp:coreProperties>
</file>