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670" windowHeight="8280" activeTab="0"/>
  </bookViews>
  <sheets>
    <sheet name="ZK-06-2013-66, př. 1 " sheetId="1" r:id="rId1"/>
  </sheets>
  <definedNames>
    <definedName name="_xlnm._FilterDatabase" localSheetId="0" hidden="1">'ZK-06-2013-66, př. 1 '!$A$5:$Q$73</definedName>
    <definedName name="_xlnm.Print_Titles" localSheetId="0">'ZK-06-2013-66, př. 1 '!$5:$5</definedName>
    <definedName name="_xlnm.Print_Area" localSheetId="0">'ZK-06-2013-66, př. 1 '!$A$1:$AE$136</definedName>
  </definedNames>
  <calcPr fullCalcOnLoad="1"/>
</workbook>
</file>

<file path=xl/sharedStrings.xml><?xml version="1.0" encoding="utf-8"?>
<sst xmlns="http://schemas.openxmlformats.org/spreadsheetml/2006/main" count="524" uniqueCount="241">
  <si>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</si>
  <si>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</si>
  <si>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</si>
  <si>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</si>
  <si>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</si>
  <si>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</si>
  <si>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</si>
  <si>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</si>
  <si>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</si>
  <si>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</si>
  <si>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</si>
  <si>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</si>
  <si>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</si>
  <si>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</si>
  <si>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</si>
  <si>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</si>
  <si>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</si>
  <si>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</si>
  <si>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</si>
  <si>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</si>
  <si>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</si>
  <si>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</si>
  <si>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</si>
  <si>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</si>
  <si>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</si>
  <si>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</si>
  <si>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</si>
  <si>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</si>
  <si>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</si>
  <si>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K-centrum Noe Třebíč</t>
  </si>
  <si>
    <t>SPEKTRUM - kontaktní centrum a terénní program</t>
  </si>
  <si>
    <t>Farní charita Pacov</t>
  </si>
  <si>
    <t>Sdružení Nové Město na Moravě o.s.</t>
  </si>
  <si>
    <t>STŘED,o.s.</t>
  </si>
  <si>
    <t>odborné sociální poradenství</t>
  </si>
  <si>
    <t>Odborné sociální poradenství APLA-Vysočina</t>
  </si>
  <si>
    <t>Hospicové hnutí - Vysočina, o.s.</t>
  </si>
  <si>
    <t>Občanská poradna  Jihlava</t>
  </si>
  <si>
    <t>Občanská poradna Jihlava</t>
  </si>
  <si>
    <t>Občanská poradna Třebíč</t>
  </si>
  <si>
    <t>Občanská poradna Žďár nad Sázavou</t>
  </si>
  <si>
    <t>Občanská poradna Havlíčkův Brod</t>
  </si>
  <si>
    <t>Oblastní charita Pelhřimov</t>
  </si>
  <si>
    <t>Občanská poradna</t>
  </si>
  <si>
    <t>Občanská poradna Nové Město na Moravě, člen AOP ČR</t>
  </si>
  <si>
    <t>Benediktus</t>
  </si>
  <si>
    <t>odlehčovací služby</t>
  </si>
  <si>
    <t>Odlehčovací služba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</si>
  <si>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</si>
  <si>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</si>
  <si>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</si>
  <si>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</si>
  <si>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</si>
  <si>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</si>
  <si>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</si>
  <si>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</si>
  <si>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</si>
  <si>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</si>
  <si>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</si>
  <si>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</si>
  <si>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</si>
  <si>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</si>
  <si>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</si>
  <si>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</si>
  <si>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</si>
  <si>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</si>
  <si>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</si>
  <si>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</si>
  <si>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</si>
  <si>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</si>
  <si>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</si>
  <si>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</si>
  <si>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</si>
  <si>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</si>
  <si>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</si>
  <si>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</si>
  <si>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</si>
  <si>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</si>
  <si>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</si>
  <si>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</si>
  <si>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</si>
  <si>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</si>
  <si>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</si>
  <si>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</si>
  <si>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</si>
  <si>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</si>
  <si>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</si>
  <si>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</si>
  <si>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</si>
  <si>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</si>
  <si>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</si>
  <si>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</si>
  <si>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</si>
  <si>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</si>
  <si>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</si>
  <si>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</si>
  <si>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</si>
  <si>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</si>
  <si>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</si>
  <si>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</si>
  <si>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</si>
  <si>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§4376 pol. 5222</t>
  </si>
  <si>
    <t>§4379 pol. 5222</t>
  </si>
  <si>
    <t>§ 4344 pol. 5222</t>
  </si>
  <si>
    <t>§4359 pol. 5222</t>
  </si>
  <si>
    <t>§4371 pol. 5222</t>
  </si>
  <si>
    <t>§4352 pol. 5222</t>
  </si>
  <si>
    <t>§4312</t>
  </si>
  <si>
    <t>SDÍLENÍ o.s.</t>
  </si>
  <si>
    <t>Terapeutická komunita Sejřek</t>
  </si>
  <si>
    <t>celkem</t>
  </si>
  <si>
    <t>Osobní asistence Velké Meziříčí</t>
  </si>
  <si>
    <t>pol. 5222</t>
  </si>
  <si>
    <t>Bílý kruh bezpečí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</si>
  <si>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</si>
  <si>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</si>
  <si>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</si>
  <si>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</si>
  <si>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</si>
  <si>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</si>
  <si>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</si>
  <si>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</si>
  <si>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</si>
  <si>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</si>
  <si>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</si>
  <si>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</si>
  <si>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</si>
  <si>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</si>
  <si>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</si>
  <si>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</si>
  <si>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MPSV + kraj 2011</t>
  </si>
  <si>
    <t>Sociálně terapeutické dílny</t>
  </si>
  <si>
    <t>Denní centrum Barevný svět, o.p.s.</t>
  </si>
  <si>
    <t xml:space="preserve"> Kapitola Sociální věci:  § a položka </t>
  </si>
  <si>
    <t>Odborné sociální poradenství</t>
  </si>
  <si>
    <t>§4377</t>
  </si>
  <si>
    <t>Dotace ve výši 8% ze součtu dotací MPSV+kraj 2011</t>
  </si>
  <si>
    <t>Max. návrh podpory MPSV 2012</t>
  </si>
  <si>
    <t>požadavek kraj 2012</t>
  </si>
  <si>
    <t>poskytnutá dotace MPSV 2012</t>
  </si>
  <si>
    <t>denní stacionář</t>
  </si>
  <si>
    <t>Poradna Bílého kruhu bezpečí</t>
  </si>
  <si>
    <t>Domov pro seniory Pelhřimov</t>
  </si>
  <si>
    <t>Denní stacionář pro mentálně postižené</t>
  </si>
  <si>
    <t>Společnost pro podporu lidí s mentálním a kombin. Postiž.</t>
  </si>
  <si>
    <t>Společnost pro podporu lidí s mentálním a kombin. postiž. v ČR, Okr.org. Třebíč</t>
  </si>
  <si>
    <t>poskytnutá dotace MPSV+ kraj 2012</t>
  </si>
  <si>
    <t>Požadavek MPSV + kraj 2012</t>
  </si>
  <si>
    <t>Sjednocená organizace nevidomých a slabozrakých ČR</t>
  </si>
  <si>
    <t>Denní stacionář</t>
  </si>
  <si>
    <t>Návrh na poskytnutí 2. části dotace</t>
  </si>
  <si>
    <t>Czech Agency for Education o.s.</t>
  </si>
  <si>
    <t>terénní programy</t>
  </si>
  <si>
    <t>Terénní práce</t>
  </si>
  <si>
    <t>Sociální rehabilitace</t>
  </si>
  <si>
    <t>§4378</t>
  </si>
  <si>
    <t>dofinancování MPSV - duben 2012</t>
  </si>
  <si>
    <t xml:space="preserve">Požadavek MPSV + kraj 2012 méně poskytnutá dotace MPSV a kraj-záloha </t>
  </si>
  <si>
    <t>Domov sv. Anežky</t>
  </si>
  <si>
    <t>domov pro seniory, domov se zvláštním režimem</t>
  </si>
  <si>
    <t>pečovatelská služba</t>
  </si>
  <si>
    <t>Pečovatelská služba</t>
  </si>
  <si>
    <t>Pečovatelská služba Nová Říše</t>
  </si>
  <si>
    <t>domov pro seniory</t>
  </si>
  <si>
    <t>Domov seniorů Stříbrné terasy</t>
  </si>
  <si>
    <t>Obec Herálec</t>
  </si>
  <si>
    <t xml:space="preserve">Občanská poradna </t>
  </si>
  <si>
    <t>obnovení části dřívější kapacity po rekonstrukci</t>
  </si>
  <si>
    <t>dotace MPSV nepokryla rozšíření služby na celý rok a příjmy jsou ovlivněny tím, že kapacita domova se naplňuje postupně (podobné problémy byly řešeny při zahájení provozu v Pelhřimově)</t>
  </si>
  <si>
    <t>rozšíření služby o další úvazek</t>
  </si>
  <si>
    <t>nově zaregistrovaná pečovatelská služba</t>
  </si>
  <si>
    <t>dofinancování spoluúčasti na evropském projektu na začleňování Romů</t>
  </si>
  <si>
    <t>pol.5321</t>
  </si>
  <si>
    <t>§4355</t>
  </si>
  <si>
    <t>§4357</t>
  </si>
  <si>
    <t>Domov seniorů Stříbrné terasy o.p.s.</t>
  </si>
  <si>
    <t>pol.5221</t>
  </si>
  <si>
    <t>§4356 pol. 5321</t>
  </si>
  <si>
    <t>§4359 pol. 5321</t>
  </si>
  <si>
    <t>§4357 pol. 5221</t>
  </si>
  <si>
    <t>§4357 pol. 5223</t>
  </si>
  <si>
    <t>§4355 pol. 5321</t>
  </si>
  <si>
    <t>§ 4351 pol. 5321</t>
  </si>
  <si>
    <t>Pokud se tabulka rozbalí v řádcích, je třeba opravit IČO!!!!!!!</t>
  </si>
  <si>
    <t>Poskytnutá dotace MPSV + kraj 2012 celkem                             ( k 15.8.2012)</t>
  </si>
  <si>
    <r>
      <t>Poskytnutá dot. 2011 méně poskytnutá 2012 (tj. dopl. do výše roku 2011) vč. odečtené 2.části dot.kraje a dofinanc. MPSV.=</t>
    </r>
    <r>
      <rPr>
        <b/>
        <u val="single"/>
        <sz val="10"/>
        <rFont val="Arial CE"/>
        <family val="0"/>
      </rPr>
      <t>Návrh na dofinancování.</t>
    </r>
    <r>
      <rPr>
        <b/>
        <sz val="10"/>
        <rFont val="Arial CE"/>
        <family val="2"/>
      </rPr>
      <t xml:space="preserve"> </t>
    </r>
  </si>
  <si>
    <t>Kolpingovo dílo České republiky o.s.   **</t>
  </si>
  <si>
    <t>Kapitola Sociální věci: § a položka</t>
  </si>
  <si>
    <t xml:space="preserve">§4359, pol. 5321 </t>
  </si>
  <si>
    <t>§4376, pol. 5222</t>
  </si>
  <si>
    <t>§4351, pol. 5223</t>
  </si>
  <si>
    <t>§4377, pol. 5222</t>
  </si>
  <si>
    <t>§4399, pol. 5222</t>
  </si>
  <si>
    <t>§ 4339 pol. 5222</t>
  </si>
  <si>
    <t>§ 4339 pol. 5223</t>
  </si>
  <si>
    <t>§4399 pol. 5222</t>
  </si>
  <si>
    <t>§4377 pol. 5222</t>
  </si>
  <si>
    <t>§4344, pol. 5222</t>
  </si>
  <si>
    <t xml:space="preserve">Kolpingovo dílo České republiky o.s.   </t>
  </si>
  <si>
    <t>Občanské sdružení Benediktus</t>
  </si>
  <si>
    <t>Odlehčovací služby</t>
  </si>
  <si>
    <t>Centrum sociálních služeb Lukavec</t>
  </si>
  <si>
    <t>Terénní programy SOVY</t>
  </si>
  <si>
    <t>azylové domy</t>
  </si>
  <si>
    <t>Sociální rehabilitace Třebíč</t>
  </si>
  <si>
    <t>AL PASO</t>
  </si>
  <si>
    <t>Azylový dům pro matky s dětmi Třebíč</t>
  </si>
  <si>
    <t>Azylový dům pro muže Třebíč</t>
  </si>
  <si>
    <t>Komunitní tým - sociální rehabilitace Pelhřimov</t>
  </si>
  <si>
    <t>Komunitní tým - sociální rehabilitace Havlíčkův Brod</t>
  </si>
  <si>
    <t>Komunitní tým - sociální rehabilitace Chotěboř</t>
  </si>
  <si>
    <t>Občanské sdružení Ječmínek</t>
  </si>
  <si>
    <t>Terénní programy</t>
  </si>
  <si>
    <t>služby následné péče</t>
  </si>
  <si>
    <t xml:space="preserve">Azylový dům pro matky s dětmi </t>
  </si>
  <si>
    <t>DIANA Třebíč o.p.s.</t>
  </si>
  <si>
    <t>Obec Horní Dubenky</t>
  </si>
  <si>
    <t>Tremedias</t>
  </si>
  <si>
    <t>Paprsek naděje Třebíč</t>
  </si>
  <si>
    <t>§4359, pol. 5222</t>
  </si>
  <si>
    <t>§4352, pol. 5222</t>
  </si>
  <si>
    <t>§4344, pol. 5223</t>
  </si>
  <si>
    <t>§4374, pol. 5223</t>
  </si>
  <si>
    <t>§4374, pol. 5222</t>
  </si>
  <si>
    <t>§4378, pol. 5222</t>
  </si>
  <si>
    <t>§4378, pol. 5223</t>
  </si>
  <si>
    <t>udělat !!!!!!!!!!!!!!!!!!!!</t>
  </si>
  <si>
    <t>§4351, pol. 5321</t>
  </si>
  <si>
    <t>§4351, pol. 5221</t>
  </si>
  <si>
    <t>§ 4344 pol. 5223</t>
  </si>
  <si>
    <t>§4378 pol. 5223</t>
  </si>
  <si>
    <t>§4374 pol. 5223</t>
  </si>
  <si>
    <t>§4374 pol. 5222</t>
  </si>
  <si>
    <t>§ 4351 pol. 5221</t>
  </si>
  <si>
    <t>§4378 pol. 5222</t>
  </si>
  <si>
    <t>Spektrum Vysočina, o.s.</t>
  </si>
  <si>
    <t>Návrh na poskytnutí dotace na rok 2013</t>
  </si>
  <si>
    <t>Klub v 9 - centrum služeb pro podporu duševního zdraví Žďár nad Sázavou</t>
  </si>
  <si>
    <t>Charitní domov pro matky s dětmi Havlíčkův Brod</t>
  </si>
  <si>
    <t xml:space="preserve"> </t>
  </si>
  <si>
    <t>projekty Rodinná mediace na Vysočině, Případové konference na Vysočině.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</si>
</sst>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b/>
      <u val="single"/>
      <sz val="10"/>
      <name val="Arial CE"/>
      <family val="0"/>
    </font>
    <font>
      <sz val="16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0" fillId="0" borderId="12" xfId="0" applyNumberFormat="1" applyBorder="1" applyAlignment="1">
      <alignment vertical="top"/>
    </xf>
    <xf numFmtId="0" fontId="1" fillId="0" borderId="13" xfId="0" applyFont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vertical="top" wrapText="1"/>
    </xf>
    <xf numFmtId="0" fontId="0" fillId="0" borderId="16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1" fillId="0" borderId="14" xfId="0" applyFont="1" applyBorder="1" applyAlignment="1">
      <alignment vertical="top" wrapText="1"/>
    </xf>
    <xf numFmtId="3" fontId="0" fillId="0" borderId="11" xfId="0" applyNumberFormat="1" applyFont="1" applyFill="1" applyBorder="1" applyAlignment="1">
      <alignment wrapText="1"/>
    </xf>
    <xf numFmtId="0" fontId="1" fillId="34" borderId="12" xfId="0" applyFont="1" applyFill="1" applyBorder="1" applyAlignment="1">
      <alignment vertical="top" wrapText="1"/>
    </xf>
    <xf numFmtId="3" fontId="0" fillId="34" borderId="11" xfId="0" applyNumberForma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3" fontId="0" fillId="33" borderId="11" xfId="0" applyNumberFormat="1" applyFill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0" fillId="0" borderId="20" xfId="0" applyFont="1" applyFill="1" applyBorder="1" applyAlignment="1">
      <alignment vertical="top"/>
    </xf>
    <xf numFmtId="3" fontId="2" fillId="0" borderId="11" xfId="0" applyNumberFormat="1" applyFont="1" applyFill="1" applyBorder="1" applyAlignment="1">
      <alignment wrapText="1"/>
    </xf>
    <xf numFmtId="3" fontId="0" fillId="33" borderId="10" xfId="0" applyNumberFormat="1" applyFill="1" applyBorder="1" applyAlignment="1">
      <alignment wrapText="1"/>
    </xf>
    <xf numFmtId="3" fontId="0" fillId="34" borderId="1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20" xfId="0" applyFont="1" applyBorder="1" applyAlignment="1">
      <alignment vertical="top" wrapText="1"/>
    </xf>
    <xf numFmtId="3" fontId="0" fillId="0" borderId="10" xfId="0" applyNumberFormat="1" applyBorder="1" applyAlignment="1">
      <alignment vertical="top"/>
    </xf>
    <xf numFmtId="3" fontId="1" fillId="35" borderId="0" xfId="0" applyNumberFormat="1" applyFont="1" applyFill="1" applyAlignment="1">
      <alignment vertical="top"/>
    </xf>
    <xf numFmtId="0" fontId="0" fillId="0" borderId="0" xfId="0" applyBorder="1" applyAlignment="1">
      <alignment vertical="top"/>
    </xf>
    <xf numFmtId="3" fontId="0" fillId="36" borderId="10" xfId="0" applyNumberFormat="1" applyFill="1" applyBorder="1" applyAlignment="1">
      <alignment vertical="top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3" fontId="1" fillId="0" borderId="22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3" fontId="0" fillId="0" borderId="24" xfId="0" applyNumberFormat="1" applyFill="1" applyBorder="1" applyAlignment="1">
      <alignment wrapText="1"/>
    </xf>
    <xf numFmtId="0" fontId="0" fillId="0" borderId="24" xfId="0" applyBorder="1" applyAlignment="1">
      <alignment/>
    </xf>
    <xf numFmtId="3" fontId="0" fillId="0" borderId="23" xfId="0" applyNumberForma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3" fontId="0" fillId="0" borderId="22" xfId="0" applyNumberFormat="1" applyFill="1" applyBorder="1" applyAlignment="1">
      <alignment vertical="top"/>
    </xf>
    <xf numFmtId="0" fontId="4" fillId="36" borderId="0" xfId="0" applyFont="1" applyFill="1" applyAlignment="1">
      <alignment vertical="top"/>
    </xf>
    <xf numFmtId="0" fontId="0" fillId="36" borderId="0" xfId="0" applyFill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0" fontId="1" fillId="0" borderId="30" xfId="0" applyFont="1" applyFill="1" applyBorder="1" applyAlignment="1">
      <alignment vertical="top" wrapText="1"/>
    </xf>
    <xf numFmtId="3" fontId="0" fillId="0" borderId="26" xfId="0" applyNumberFormat="1" applyBorder="1" applyAlignment="1">
      <alignment vertical="top"/>
    </xf>
    <xf numFmtId="3" fontId="0" fillId="0" borderId="26" xfId="0" applyNumberFormat="1" applyFill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3" fontId="0" fillId="0" borderId="32" xfId="0" applyNumberFormat="1" applyFill="1" applyBorder="1" applyAlignment="1">
      <alignment vertical="top"/>
    </xf>
    <xf numFmtId="3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3" fontId="0" fillId="0" borderId="21" xfId="0" applyNumberForma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11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3" fontId="0" fillId="0" borderId="33" xfId="0" applyNumberFormat="1" applyFont="1" applyFill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34" xfId="0" applyFont="1" applyFill="1" applyBorder="1" applyAlignment="1">
      <alignment vertical="top" wrapText="1"/>
    </xf>
    <xf numFmtId="0" fontId="0" fillId="0" borderId="35" xfId="0" applyFill="1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10" xfId="0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78" sqref="AG78"/>
    </sheetView>
  </sheetViews>
  <sheetFormatPr defaultColWidth="22.25390625" defaultRowHeight="12.75"/>
  <cols>
    <col min="1" max="1" width="11.25390625" style="2" customWidth="1"/>
    <col min="2" max="2" width="27.75390625" style="2" customWidth="1"/>
    <col min="3" max="3" width="10.25390625" style="2" hidden="1" customWidth="1"/>
    <col min="4" max="4" width="22.375" style="2" customWidth="1"/>
    <col min="5" max="5" width="22.25390625" style="2" customWidth="1"/>
    <col min="6" max="6" width="11.00390625" style="2" hidden="1" customWidth="1"/>
    <col min="7" max="7" width="9.125" style="2" hidden="1" customWidth="1"/>
    <col min="8" max="8" width="11.00390625" style="2" hidden="1" customWidth="1"/>
    <col min="9" max="9" width="9.125" style="2" hidden="1" customWidth="1"/>
    <col min="10" max="10" width="6.125" style="2" hidden="1" customWidth="1"/>
    <col min="11" max="11" width="10.625" style="2" hidden="1" customWidth="1"/>
    <col min="12" max="12" width="13.00390625" style="2" hidden="1" customWidth="1"/>
    <col min="13" max="14" width="11.625" style="2" hidden="1" customWidth="1"/>
    <col min="15" max="15" width="0.2421875" style="2" hidden="1" customWidth="1"/>
    <col min="16" max="16" width="15.625" style="2" hidden="1" customWidth="1"/>
    <col min="17" max="19" width="16.875" style="2" hidden="1" customWidth="1"/>
    <col min="20" max="20" width="13.625" style="2" hidden="1" customWidth="1"/>
    <col min="21" max="21" width="16.875" style="2" hidden="1" customWidth="1"/>
    <col min="22" max="22" width="12.625" style="2" hidden="1" customWidth="1"/>
    <col min="23" max="23" width="16.875" style="2" hidden="1" customWidth="1"/>
    <col min="24" max="24" width="19.875" style="2" hidden="1" customWidth="1"/>
    <col min="25" max="25" width="12.625" style="2" hidden="1" customWidth="1"/>
    <col min="26" max="26" width="11.625" style="2" hidden="1" customWidth="1"/>
    <col min="27" max="27" width="11.875" style="2" hidden="1" customWidth="1"/>
    <col min="28" max="28" width="14.375" style="2" hidden="1" customWidth="1"/>
    <col min="29" max="29" width="17.00390625" style="2" hidden="1" customWidth="1"/>
    <col min="30" max="30" width="13.75390625" style="2" customWidth="1"/>
    <col min="31" max="31" width="17.25390625" style="2" customWidth="1"/>
    <col min="32" max="16384" width="22.25390625" style="2" customWidth="1"/>
  </cols>
  <sheetData>
    <row r="1" spans="30:31" ht="12.75">
      <c r="AD1" s="98"/>
      <c r="AE1" s="98"/>
    </row>
    <row r="2" spans="2:16" ht="20.25" hidden="1">
      <c r="B2" s="77" t="s">
        <v>183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31" ht="15" customHeight="1">
      <c r="A3" s="109"/>
      <c r="B3" s="109"/>
      <c r="C3" s="109"/>
      <c r="D3" s="109"/>
      <c r="E3" s="109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AD3" s="98"/>
      <c r="AE3" s="110"/>
    </row>
    <row r="4" spans="17:31" ht="13.5" thickBot="1"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D4" s="2" t="s">
        <v>239</v>
      </c>
      <c r="AE4" s="94"/>
    </row>
    <row r="5" spans="1:31" s="12" customFormat="1" ht="55.5" customHeight="1" thickBot="1">
      <c r="A5" s="44" t="s">
        <v>72</v>
      </c>
      <c r="B5" s="9" t="s">
        <v>0</v>
      </c>
      <c r="C5" s="8" t="s">
        <v>73</v>
      </c>
      <c r="D5" s="10" t="s">
        <v>74</v>
      </c>
      <c r="E5" s="10" t="s">
        <v>75</v>
      </c>
      <c r="F5" s="10" t="s">
        <v>76</v>
      </c>
      <c r="G5" s="10" t="s">
        <v>77</v>
      </c>
      <c r="H5" s="10" t="s">
        <v>78</v>
      </c>
      <c r="I5" s="10" t="s">
        <v>79</v>
      </c>
      <c r="J5" s="10"/>
      <c r="K5" s="11" t="s">
        <v>80</v>
      </c>
      <c r="L5" s="11" t="s">
        <v>81</v>
      </c>
      <c r="M5" s="11" t="s">
        <v>94</v>
      </c>
      <c r="N5" s="22" t="s">
        <v>128</v>
      </c>
      <c r="O5" s="22" t="s">
        <v>129</v>
      </c>
      <c r="P5" s="22" t="s">
        <v>130</v>
      </c>
      <c r="Q5" s="11" t="s">
        <v>136</v>
      </c>
      <c r="R5" s="40" t="s">
        <v>137</v>
      </c>
      <c r="S5" s="38" t="s">
        <v>138</v>
      </c>
      <c r="T5" s="36" t="s">
        <v>139</v>
      </c>
      <c r="U5" s="42" t="s">
        <v>146</v>
      </c>
      <c r="V5" s="11" t="s">
        <v>147</v>
      </c>
      <c r="W5" s="22" t="s">
        <v>157</v>
      </c>
      <c r="X5" s="36" t="s">
        <v>185</v>
      </c>
      <c r="Y5" s="43" t="s">
        <v>150</v>
      </c>
      <c r="Z5" s="99" t="s">
        <v>133</v>
      </c>
      <c r="AA5" s="100"/>
      <c r="AB5" s="81" t="s">
        <v>156</v>
      </c>
      <c r="AC5" s="84" t="s">
        <v>184</v>
      </c>
      <c r="AD5" s="85" t="s">
        <v>236</v>
      </c>
      <c r="AE5" s="85" t="s">
        <v>187</v>
      </c>
    </row>
    <row r="6" spans="1:30" ht="24.75" customHeight="1" hidden="1">
      <c r="A6" s="3">
        <v>28555597</v>
      </c>
      <c r="B6" s="32" t="s">
        <v>21</v>
      </c>
      <c r="C6" s="5">
        <v>5346602</v>
      </c>
      <c r="D6" s="14" t="s">
        <v>22</v>
      </c>
      <c r="E6" s="14" t="s">
        <v>23</v>
      </c>
      <c r="F6" s="6">
        <v>819000</v>
      </c>
      <c r="G6" s="6">
        <v>75000</v>
      </c>
      <c r="H6" s="6">
        <v>1274000</v>
      </c>
      <c r="I6" s="6">
        <v>0</v>
      </c>
      <c r="J6" s="7"/>
      <c r="K6" s="7">
        <f>F6+G6</f>
        <v>894000</v>
      </c>
      <c r="L6" s="7">
        <f>0.2*K6</f>
        <v>178800</v>
      </c>
      <c r="M6" s="7">
        <f>0.4*L6</f>
        <v>71520</v>
      </c>
      <c r="N6" s="7">
        <v>819000</v>
      </c>
      <c r="O6" s="7">
        <v>93000</v>
      </c>
      <c r="P6" s="7">
        <f>+N6+O6</f>
        <v>912000</v>
      </c>
      <c r="Q6" s="26">
        <v>73000</v>
      </c>
      <c r="R6" s="41">
        <v>1154000</v>
      </c>
      <c r="S6" s="39">
        <v>0</v>
      </c>
      <c r="T6" s="26">
        <v>819000</v>
      </c>
      <c r="U6" s="26">
        <f>+T6+Q6</f>
        <v>892000</v>
      </c>
      <c r="V6" s="26">
        <f>+R6+S6</f>
        <v>1154000</v>
      </c>
      <c r="W6" s="26">
        <f aca="true" t="shared" si="0" ref="W6:W44">V6-U6</f>
        <v>262000</v>
      </c>
      <c r="X6" s="26">
        <f>P6-U6</f>
        <v>20000</v>
      </c>
      <c r="Y6" s="26"/>
      <c r="Z6" s="73" t="s">
        <v>85</v>
      </c>
      <c r="AA6" s="73" t="s">
        <v>93</v>
      </c>
      <c r="AB6" s="82"/>
      <c r="AC6" s="53">
        <f>+U6+X6+AB6</f>
        <v>912000</v>
      </c>
      <c r="AD6" s="53"/>
    </row>
    <row r="7" spans="1:30" ht="38.25" hidden="1">
      <c r="A7" s="3">
        <v>26652935</v>
      </c>
      <c r="B7" s="27" t="s">
        <v>6</v>
      </c>
      <c r="C7" s="3">
        <v>2110189</v>
      </c>
      <c r="D7" s="15" t="s">
        <v>7</v>
      </c>
      <c r="E7" s="15" t="s">
        <v>8</v>
      </c>
      <c r="F7" s="4">
        <v>2073000</v>
      </c>
      <c r="G7" s="4">
        <v>270860</v>
      </c>
      <c r="H7" s="4">
        <v>2468536</v>
      </c>
      <c r="I7" s="4">
        <v>319072</v>
      </c>
      <c r="J7" s="1"/>
      <c r="K7" s="1">
        <f>F7+G7</f>
        <v>2343860</v>
      </c>
      <c r="L7" s="1">
        <f>0.2*K7</f>
        <v>468772</v>
      </c>
      <c r="M7" s="1">
        <f>0.4*L7</f>
        <v>187508.80000000002</v>
      </c>
      <c r="N7" s="1">
        <v>2073000</v>
      </c>
      <c r="O7" s="1">
        <v>295400</v>
      </c>
      <c r="P7" s="7">
        <f>+N7+O7</f>
        <v>2368400</v>
      </c>
      <c r="Q7" s="26">
        <v>189400</v>
      </c>
      <c r="R7" s="41">
        <v>2142762</v>
      </c>
      <c r="S7" s="39">
        <v>295400</v>
      </c>
      <c r="T7" s="26">
        <v>1865000</v>
      </c>
      <c r="U7" s="26">
        <f aca="true" t="shared" si="1" ref="U7:U64">+T7+Q7</f>
        <v>2054400</v>
      </c>
      <c r="V7" s="26">
        <f>+R7+S7</f>
        <v>2438162</v>
      </c>
      <c r="W7" s="26">
        <f t="shared" si="0"/>
        <v>383762</v>
      </c>
      <c r="X7" s="26">
        <v>214000</v>
      </c>
      <c r="Y7" s="26"/>
      <c r="Z7" s="28" t="s">
        <v>83</v>
      </c>
      <c r="AA7" s="28" t="s">
        <v>93</v>
      </c>
      <c r="AB7" s="82"/>
      <c r="AC7" s="53">
        <f aca="true" t="shared" si="2" ref="AC7:AC71">+U7+X7+AB7</f>
        <v>2268400</v>
      </c>
      <c r="AD7" s="53"/>
    </row>
    <row r="8" spans="1:30" ht="38.25" hidden="1">
      <c r="A8" s="3">
        <v>26652935</v>
      </c>
      <c r="B8" s="27" t="s">
        <v>6</v>
      </c>
      <c r="C8" s="3">
        <v>4809258</v>
      </c>
      <c r="D8" s="27" t="s">
        <v>34</v>
      </c>
      <c r="E8" s="15" t="s">
        <v>35</v>
      </c>
      <c r="F8" s="4">
        <v>238000</v>
      </c>
      <c r="G8" s="4">
        <v>41000</v>
      </c>
      <c r="H8" s="4">
        <v>353310</v>
      </c>
      <c r="I8" s="4">
        <v>41000</v>
      </c>
      <c r="J8" s="1"/>
      <c r="K8" s="1">
        <f>F8+G8</f>
        <v>279000</v>
      </c>
      <c r="L8" s="1">
        <f>0.2*K8</f>
        <v>55800</v>
      </c>
      <c r="M8" s="1">
        <f>0.4*L8</f>
        <v>22320</v>
      </c>
      <c r="N8" s="1">
        <v>238000</v>
      </c>
      <c r="O8" s="1">
        <v>46500</v>
      </c>
      <c r="P8" s="7">
        <f>+N8+O8</f>
        <v>284500</v>
      </c>
      <c r="Q8" s="26">
        <v>22800</v>
      </c>
      <c r="R8" s="41">
        <v>284690</v>
      </c>
      <c r="S8" s="39">
        <v>68651</v>
      </c>
      <c r="T8" s="26">
        <v>214000</v>
      </c>
      <c r="U8" s="26">
        <f t="shared" si="1"/>
        <v>236800</v>
      </c>
      <c r="V8" s="26">
        <f>+R8+S8</f>
        <v>353341</v>
      </c>
      <c r="W8" s="26">
        <f t="shared" si="0"/>
        <v>116541</v>
      </c>
      <c r="X8" s="26">
        <f>P8-U8</f>
        <v>47700</v>
      </c>
      <c r="Y8" s="26"/>
      <c r="Z8" s="28" t="s">
        <v>107</v>
      </c>
      <c r="AA8" s="28" t="s">
        <v>93</v>
      </c>
      <c r="AB8" s="82"/>
      <c r="AC8" s="53">
        <f t="shared" si="2"/>
        <v>284500</v>
      </c>
      <c r="AD8" s="53"/>
    </row>
    <row r="9" spans="1:30" ht="58.5" customHeight="1" hidden="1">
      <c r="A9" s="3">
        <v>26652935</v>
      </c>
      <c r="B9" s="27" t="s">
        <v>6</v>
      </c>
      <c r="C9" s="3">
        <v>9744860</v>
      </c>
      <c r="D9" s="15" t="s">
        <v>63</v>
      </c>
      <c r="E9" s="15" t="s">
        <v>64</v>
      </c>
      <c r="F9" s="4">
        <v>0</v>
      </c>
      <c r="G9" s="4"/>
      <c r="H9" s="4">
        <v>257754</v>
      </c>
      <c r="I9" s="4">
        <v>0</v>
      </c>
      <c r="J9" s="1"/>
      <c r="K9" s="1">
        <f>F9+G9</f>
        <v>0</v>
      </c>
      <c r="L9" s="1">
        <f>0.2*K9</f>
        <v>0</v>
      </c>
      <c r="M9" s="1">
        <f>0.4*L9</f>
        <v>0</v>
      </c>
      <c r="N9" s="1">
        <v>250000</v>
      </c>
      <c r="O9" s="20">
        <v>21600</v>
      </c>
      <c r="P9" s="7">
        <f>+N9+O9</f>
        <v>271600</v>
      </c>
      <c r="Q9" s="26">
        <v>21700</v>
      </c>
      <c r="R9" s="41">
        <v>354257</v>
      </c>
      <c r="S9" s="39">
        <v>100000</v>
      </c>
      <c r="T9" s="26">
        <v>225000</v>
      </c>
      <c r="U9" s="26">
        <f t="shared" si="1"/>
        <v>246700</v>
      </c>
      <c r="V9" s="26">
        <f aca="true" t="shared" si="3" ref="V9:V73">+R9+S9</f>
        <v>454257</v>
      </c>
      <c r="W9" s="26">
        <f t="shared" si="0"/>
        <v>207557</v>
      </c>
      <c r="X9" s="26">
        <v>124900</v>
      </c>
      <c r="Y9" s="26"/>
      <c r="Z9" s="28" t="s">
        <v>90</v>
      </c>
      <c r="AA9" s="28" t="s">
        <v>93</v>
      </c>
      <c r="AB9" s="82"/>
      <c r="AC9" s="53">
        <f t="shared" si="2"/>
        <v>371600</v>
      </c>
      <c r="AD9" s="53"/>
    </row>
    <row r="10" spans="1:30" ht="35.25" customHeight="1" hidden="1">
      <c r="A10" s="3">
        <v>47607483</v>
      </c>
      <c r="B10" s="27" t="s">
        <v>113</v>
      </c>
      <c r="C10" s="3"/>
      <c r="D10" s="15" t="s">
        <v>34</v>
      </c>
      <c r="E10" s="15" t="s">
        <v>141</v>
      </c>
      <c r="F10" s="4"/>
      <c r="G10" s="4"/>
      <c r="H10" s="4"/>
      <c r="I10" s="4"/>
      <c r="J10" s="1"/>
      <c r="K10" s="1"/>
      <c r="L10" s="1"/>
      <c r="M10" s="1"/>
      <c r="N10" s="1"/>
      <c r="O10" s="20"/>
      <c r="P10" s="7">
        <v>0</v>
      </c>
      <c r="Q10" s="26">
        <v>0</v>
      </c>
      <c r="R10" s="41">
        <v>324400</v>
      </c>
      <c r="S10" s="39">
        <v>0</v>
      </c>
      <c r="T10" s="26">
        <v>97000</v>
      </c>
      <c r="U10" s="26">
        <f t="shared" si="1"/>
        <v>97000</v>
      </c>
      <c r="V10" s="26">
        <f t="shared" si="3"/>
        <v>324400</v>
      </c>
      <c r="W10" s="26">
        <f t="shared" si="0"/>
        <v>227400</v>
      </c>
      <c r="X10" s="26">
        <v>0</v>
      </c>
      <c r="Y10" s="26">
        <v>200000</v>
      </c>
      <c r="Z10" s="28" t="s">
        <v>107</v>
      </c>
      <c r="AA10" s="28" t="s">
        <v>93</v>
      </c>
      <c r="AB10" s="82"/>
      <c r="AC10" s="53">
        <f t="shared" si="2"/>
        <v>97000</v>
      </c>
      <c r="AD10" s="53"/>
    </row>
    <row r="11" spans="1:30" ht="18.75" customHeight="1" hidden="1">
      <c r="A11" s="3">
        <v>70868832</v>
      </c>
      <c r="B11" s="27" t="s">
        <v>45</v>
      </c>
      <c r="C11" s="3">
        <v>2028787</v>
      </c>
      <c r="D11" s="15" t="s">
        <v>46</v>
      </c>
      <c r="E11" s="15" t="s">
        <v>47</v>
      </c>
      <c r="F11" s="4">
        <v>1140000</v>
      </c>
      <c r="G11" s="4">
        <v>569500</v>
      </c>
      <c r="H11" s="4">
        <v>4644321</v>
      </c>
      <c r="I11" s="4">
        <v>330000</v>
      </c>
      <c r="J11" s="1"/>
      <c r="K11" s="1">
        <f>F11+G11</f>
        <v>1709500</v>
      </c>
      <c r="L11" s="1">
        <f>0.2*K11</f>
        <v>341900</v>
      </c>
      <c r="M11" s="1">
        <f>0.4*L11</f>
        <v>136760</v>
      </c>
      <c r="N11" s="1">
        <v>1780000</v>
      </c>
      <c r="O11" s="1">
        <v>606400</v>
      </c>
      <c r="P11" s="7">
        <f>+N11+O11</f>
        <v>2386400</v>
      </c>
      <c r="Q11" s="26">
        <v>190900</v>
      </c>
      <c r="R11" s="41">
        <v>2976698</v>
      </c>
      <c r="S11" s="39">
        <v>606400</v>
      </c>
      <c r="T11" s="26">
        <v>1602000</v>
      </c>
      <c r="U11" s="26">
        <f t="shared" si="1"/>
        <v>1792900</v>
      </c>
      <c r="V11" s="26">
        <f t="shared" si="3"/>
        <v>3583098</v>
      </c>
      <c r="W11" s="26">
        <f t="shared" si="0"/>
        <v>1790198</v>
      </c>
      <c r="X11" s="26">
        <f>P11-U11</f>
        <v>593500</v>
      </c>
      <c r="Y11" s="26"/>
      <c r="Z11" s="28" t="s">
        <v>87</v>
      </c>
      <c r="AA11" s="28" t="s">
        <v>93</v>
      </c>
      <c r="AB11" s="82"/>
      <c r="AC11" s="53">
        <f t="shared" si="2"/>
        <v>2386400</v>
      </c>
      <c r="AD11" s="53"/>
    </row>
    <row r="12" spans="1:31" ht="26.25" customHeight="1">
      <c r="A12" s="3">
        <v>70868832</v>
      </c>
      <c r="B12" s="27" t="s">
        <v>199</v>
      </c>
      <c r="C12" s="3"/>
      <c r="D12" s="15" t="s">
        <v>62</v>
      </c>
      <c r="E12" s="27" t="s">
        <v>131</v>
      </c>
      <c r="F12" s="30"/>
      <c r="G12" s="30"/>
      <c r="H12" s="30"/>
      <c r="I12" s="30"/>
      <c r="J12" s="20"/>
      <c r="K12" s="20"/>
      <c r="L12" s="20"/>
      <c r="M12" s="20"/>
      <c r="N12" s="20">
        <v>0</v>
      </c>
      <c r="O12" s="20">
        <v>420000</v>
      </c>
      <c r="P12" s="26">
        <f>+N12+O12</f>
        <v>420000</v>
      </c>
      <c r="Q12" s="26">
        <f>P12*0.08</f>
        <v>33600</v>
      </c>
      <c r="R12" s="26">
        <v>1476226</v>
      </c>
      <c r="S12" s="26">
        <v>250000</v>
      </c>
      <c r="T12" s="26">
        <v>400000</v>
      </c>
      <c r="U12" s="26">
        <f t="shared" si="1"/>
        <v>433600</v>
      </c>
      <c r="V12" s="26">
        <f t="shared" si="3"/>
        <v>1726226</v>
      </c>
      <c r="W12" s="26">
        <f t="shared" si="0"/>
        <v>1292626</v>
      </c>
      <c r="X12" s="26">
        <v>0</v>
      </c>
      <c r="Y12" s="26"/>
      <c r="Z12" s="28" t="s">
        <v>135</v>
      </c>
      <c r="AA12" s="28" t="s">
        <v>93</v>
      </c>
      <c r="AB12" s="83"/>
      <c r="AC12" s="35">
        <f t="shared" si="2"/>
        <v>433600</v>
      </c>
      <c r="AD12" s="35">
        <v>200000</v>
      </c>
      <c r="AE12" s="95" t="s">
        <v>191</v>
      </c>
    </row>
    <row r="13" spans="1:31" ht="26.25" customHeight="1" hidden="1">
      <c r="A13" s="3">
        <v>27050491</v>
      </c>
      <c r="B13" s="27" t="s">
        <v>151</v>
      </c>
      <c r="C13" s="3"/>
      <c r="D13" s="15" t="s">
        <v>152</v>
      </c>
      <c r="E13" s="27" t="s">
        <v>153</v>
      </c>
      <c r="F13" s="30"/>
      <c r="G13" s="30"/>
      <c r="H13" s="30"/>
      <c r="I13" s="30"/>
      <c r="J13" s="20"/>
      <c r="K13" s="20"/>
      <c r="L13" s="20"/>
      <c r="M13" s="20"/>
      <c r="N13" s="20"/>
      <c r="O13" s="20"/>
      <c r="P13" s="26"/>
      <c r="Q13" s="26">
        <v>0</v>
      </c>
      <c r="R13" s="26"/>
      <c r="S13" s="26"/>
      <c r="T13" s="26">
        <v>0</v>
      </c>
      <c r="U13" s="26">
        <v>0</v>
      </c>
      <c r="V13" s="26"/>
      <c r="W13" s="26"/>
      <c r="X13" s="26">
        <v>0</v>
      </c>
      <c r="Y13" s="26">
        <v>400000</v>
      </c>
      <c r="Z13" s="28" t="s">
        <v>155</v>
      </c>
      <c r="AA13" s="28" t="s">
        <v>93</v>
      </c>
      <c r="AB13" s="83"/>
      <c r="AC13" s="35">
        <f t="shared" si="2"/>
        <v>0</v>
      </c>
      <c r="AD13" s="35"/>
      <c r="AE13" s="19"/>
    </row>
    <row r="14" spans="1:31" ht="26.25" customHeight="1" hidden="1">
      <c r="A14" s="3">
        <v>27050491</v>
      </c>
      <c r="B14" s="27" t="s">
        <v>151</v>
      </c>
      <c r="C14" s="3"/>
      <c r="D14" s="15" t="s">
        <v>63</v>
      </c>
      <c r="E14" s="27" t="s">
        <v>154</v>
      </c>
      <c r="F14" s="30"/>
      <c r="G14" s="30"/>
      <c r="H14" s="30"/>
      <c r="I14" s="30"/>
      <c r="J14" s="20"/>
      <c r="K14" s="20"/>
      <c r="L14" s="20"/>
      <c r="M14" s="20"/>
      <c r="N14" s="20"/>
      <c r="O14" s="20"/>
      <c r="P14" s="26"/>
      <c r="Q14" s="26">
        <v>0</v>
      </c>
      <c r="R14" s="26"/>
      <c r="S14" s="26"/>
      <c r="T14" s="26">
        <v>0</v>
      </c>
      <c r="U14" s="26">
        <v>0</v>
      </c>
      <c r="V14" s="26"/>
      <c r="W14" s="26"/>
      <c r="X14" s="26">
        <v>0</v>
      </c>
      <c r="Y14" s="26">
        <v>400000</v>
      </c>
      <c r="Z14" s="28" t="s">
        <v>90</v>
      </c>
      <c r="AA14" s="28" t="s">
        <v>93</v>
      </c>
      <c r="AB14" s="83"/>
      <c r="AC14" s="35">
        <f t="shared" si="2"/>
        <v>0</v>
      </c>
      <c r="AD14" s="35"/>
      <c r="AE14" s="19"/>
    </row>
    <row r="15" spans="1:31" ht="84.75" customHeight="1" hidden="1">
      <c r="A15" s="3">
        <v>26518252</v>
      </c>
      <c r="B15" s="27" t="s">
        <v>1</v>
      </c>
      <c r="C15" s="3">
        <v>5587371</v>
      </c>
      <c r="D15" s="15" t="s">
        <v>2</v>
      </c>
      <c r="E15" s="27" t="s">
        <v>3</v>
      </c>
      <c r="F15" s="30">
        <v>1515000</v>
      </c>
      <c r="G15" s="30">
        <v>373500</v>
      </c>
      <c r="H15" s="30">
        <v>2390740</v>
      </c>
      <c r="I15" s="30">
        <v>210000</v>
      </c>
      <c r="J15" s="20"/>
      <c r="K15" s="20">
        <f>F15+G15</f>
        <v>1888500</v>
      </c>
      <c r="L15" s="20">
        <f>0.2*K15</f>
        <v>377700</v>
      </c>
      <c r="M15" s="20">
        <f>0.4*L15</f>
        <v>151080</v>
      </c>
      <c r="N15" s="20">
        <v>2015000</v>
      </c>
      <c r="O15" s="20">
        <v>179200</v>
      </c>
      <c r="P15" s="26">
        <f>+N15+O15</f>
        <v>2194200</v>
      </c>
      <c r="Q15" s="26">
        <v>175500</v>
      </c>
      <c r="R15" s="26">
        <v>2178520</v>
      </c>
      <c r="S15" s="26">
        <v>170000</v>
      </c>
      <c r="T15" s="26">
        <v>1813000</v>
      </c>
      <c r="U15" s="26">
        <f t="shared" si="1"/>
        <v>1988500</v>
      </c>
      <c r="V15" s="26">
        <f t="shared" si="3"/>
        <v>2348520</v>
      </c>
      <c r="W15" s="26">
        <f t="shared" si="0"/>
        <v>360020</v>
      </c>
      <c r="X15" s="26">
        <f>P15-U15</f>
        <v>205700</v>
      </c>
      <c r="Y15" s="26"/>
      <c r="Z15" s="28" t="s">
        <v>83</v>
      </c>
      <c r="AA15" s="28" t="s">
        <v>93</v>
      </c>
      <c r="AB15" s="83"/>
      <c r="AC15" s="35">
        <f t="shared" si="2"/>
        <v>2194200</v>
      </c>
      <c r="AD15" s="35"/>
      <c r="AE15" s="19"/>
    </row>
    <row r="16" spans="1:31" ht="26.25" customHeight="1">
      <c r="A16" s="3">
        <v>70868832</v>
      </c>
      <c r="B16" s="27" t="s">
        <v>199</v>
      </c>
      <c r="C16" s="3"/>
      <c r="D16" s="87" t="s">
        <v>46</v>
      </c>
      <c r="E16" s="87" t="s">
        <v>200</v>
      </c>
      <c r="F16" s="30"/>
      <c r="G16" s="30"/>
      <c r="H16" s="30"/>
      <c r="I16" s="30"/>
      <c r="J16" s="20"/>
      <c r="K16" s="20"/>
      <c r="L16" s="20"/>
      <c r="M16" s="20"/>
      <c r="N16" s="20">
        <v>0</v>
      </c>
      <c r="O16" s="20">
        <v>420000</v>
      </c>
      <c r="P16" s="26">
        <f>+N16+O16</f>
        <v>420000</v>
      </c>
      <c r="Q16" s="26">
        <f>P16*0.08</f>
        <v>33600</v>
      </c>
      <c r="R16" s="26">
        <v>1476226</v>
      </c>
      <c r="S16" s="26">
        <v>250000</v>
      </c>
      <c r="T16" s="26">
        <v>400000</v>
      </c>
      <c r="U16" s="26">
        <f>+T16+Q16</f>
        <v>433600</v>
      </c>
      <c r="V16" s="26">
        <f>+R16+S16</f>
        <v>1726226</v>
      </c>
      <c r="W16" s="26">
        <f>V16-U16</f>
        <v>1292626</v>
      </c>
      <c r="X16" s="26">
        <v>0</v>
      </c>
      <c r="Y16" s="26"/>
      <c r="Z16" s="28" t="s">
        <v>135</v>
      </c>
      <c r="AA16" s="28" t="s">
        <v>93</v>
      </c>
      <c r="AB16" s="83"/>
      <c r="AC16" s="35">
        <f>+U16+X16+AB16</f>
        <v>433600</v>
      </c>
      <c r="AD16" s="35">
        <v>500000</v>
      </c>
      <c r="AE16" s="95" t="s">
        <v>219</v>
      </c>
    </row>
    <row r="17" spans="1:32" ht="44.25" customHeight="1">
      <c r="A17" s="3">
        <v>28125975</v>
      </c>
      <c r="B17" s="90" t="s">
        <v>201</v>
      </c>
      <c r="C17" s="3"/>
      <c r="D17" s="15" t="s">
        <v>46</v>
      </c>
      <c r="E17" s="90" t="s">
        <v>201</v>
      </c>
      <c r="F17" s="30"/>
      <c r="G17" s="30"/>
      <c r="H17" s="30"/>
      <c r="I17" s="30"/>
      <c r="J17" s="20"/>
      <c r="K17" s="20"/>
      <c r="L17" s="20"/>
      <c r="M17" s="20"/>
      <c r="N17" s="20"/>
      <c r="O17" s="20"/>
      <c r="P17" s="26">
        <v>2064000</v>
      </c>
      <c r="Q17" s="26">
        <v>0</v>
      </c>
      <c r="R17" s="26">
        <v>2788280</v>
      </c>
      <c r="S17" s="26">
        <v>750000</v>
      </c>
      <c r="T17" s="26">
        <v>600000</v>
      </c>
      <c r="U17" s="26">
        <f t="shared" si="1"/>
        <v>600000</v>
      </c>
      <c r="V17" s="26">
        <f t="shared" si="3"/>
        <v>3538280</v>
      </c>
      <c r="W17" s="26">
        <f t="shared" si="0"/>
        <v>2938280</v>
      </c>
      <c r="X17" s="26">
        <v>560000</v>
      </c>
      <c r="Y17" s="26"/>
      <c r="Z17" s="28" t="s">
        <v>87</v>
      </c>
      <c r="AA17" s="28" t="s">
        <v>172</v>
      </c>
      <c r="AB17" s="83">
        <v>900000</v>
      </c>
      <c r="AC17" s="35">
        <f t="shared" si="2"/>
        <v>2060000</v>
      </c>
      <c r="AD17" s="35">
        <v>360000</v>
      </c>
      <c r="AE17" s="28" t="s">
        <v>188</v>
      </c>
      <c r="AF17" s="86"/>
    </row>
    <row r="18" spans="1:31" ht="30.75" customHeight="1" hidden="1">
      <c r="A18" s="3">
        <v>65761758</v>
      </c>
      <c r="B18" s="27" t="s">
        <v>67</v>
      </c>
      <c r="C18" s="3">
        <v>1299023</v>
      </c>
      <c r="D18" s="15" t="s">
        <v>68</v>
      </c>
      <c r="E18" s="27" t="s">
        <v>69</v>
      </c>
      <c r="F18" s="30">
        <v>1278000</v>
      </c>
      <c r="G18" s="30">
        <v>1104000</v>
      </c>
      <c r="H18" s="30">
        <v>1950000</v>
      </c>
      <c r="I18" s="30">
        <v>500000</v>
      </c>
      <c r="J18" s="20"/>
      <c r="K18" s="20">
        <f>F18+G18</f>
        <v>2382000</v>
      </c>
      <c r="L18" s="20">
        <f>0.2*K18</f>
        <v>476400</v>
      </c>
      <c r="M18" s="20">
        <f>0.4*L18</f>
        <v>190560</v>
      </c>
      <c r="N18" s="20">
        <v>1278000</v>
      </c>
      <c r="O18" s="20">
        <v>1020500</v>
      </c>
      <c r="P18" s="26">
        <f>+N18+O18</f>
        <v>2298500</v>
      </c>
      <c r="Q18" s="26">
        <v>183900</v>
      </c>
      <c r="R18" s="26">
        <v>2098087</v>
      </c>
      <c r="S18" s="26">
        <v>180000</v>
      </c>
      <c r="T18" s="26">
        <v>1278000</v>
      </c>
      <c r="U18" s="26">
        <f t="shared" si="1"/>
        <v>1461900</v>
      </c>
      <c r="V18" s="26">
        <f t="shared" si="3"/>
        <v>2278087</v>
      </c>
      <c r="W18" s="26">
        <f t="shared" si="0"/>
        <v>816187</v>
      </c>
      <c r="X18" s="26">
        <v>816000</v>
      </c>
      <c r="Y18" s="26"/>
      <c r="Z18" s="28" t="s">
        <v>86</v>
      </c>
      <c r="AA18" s="28" t="s">
        <v>93</v>
      </c>
      <c r="AB18" s="83"/>
      <c r="AC18" s="35">
        <f t="shared" si="2"/>
        <v>2277900</v>
      </c>
      <c r="AD18" s="35"/>
      <c r="AE18" s="19"/>
    </row>
    <row r="19" spans="1:31" ht="30.75" customHeight="1" hidden="1">
      <c r="A19" s="3">
        <v>43378692</v>
      </c>
      <c r="B19" s="27" t="s">
        <v>116</v>
      </c>
      <c r="C19" s="3"/>
      <c r="D19" s="15" t="s">
        <v>140</v>
      </c>
      <c r="E19" s="27" t="s">
        <v>116</v>
      </c>
      <c r="F19" s="30"/>
      <c r="G19" s="30"/>
      <c r="H19" s="30"/>
      <c r="I19" s="30"/>
      <c r="J19" s="20"/>
      <c r="K19" s="20"/>
      <c r="L19" s="20"/>
      <c r="M19" s="20"/>
      <c r="N19" s="20"/>
      <c r="O19" s="20"/>
      <c r="P19" s="26">
        <v>1300000</v>
      </c>
      <c r="Q19" s="26">
        <v>0</v>
      </c>
      <c r="R19" s="26">
        <v>1400000</v>
      </c>
      <c r="S19" s="26">
        <v>0</v>
      </c>
      <c r="T19" s="26">
        <v>1048000</v>
      </c>
      <c r="U19" s="26">
        <f t="shared" si="1"/>
        <v>1048000</v>
      </c>
      <c r="V19" s="26">
        <f t="shared" si="3"/>
        <v>1400000</v>
      </c>
      <c r="W19" s="26">
        <f t="shared" si="0"/>
        <v>352000</v>
      </c>
      <c r="X19" s="26">
        <f>P19-U19</f>
        <v>252000</v>
      </c>
      <c r="Y19" s="26"/>
      <c r="Z19" s="28" t="s">
        <v>83</v>
      </c>
      <c r="AA19" s="28" t="s">
        <v>172</v>
      </c>
      <c r="AB19" s="83"/>
      <c r="AC19" s="35">
        <f t="shared" si="2"/>
        <v>1300000</v>
      </c>
      <c r="AD19" s="35"/>
      <c r="AE19" s="19"/>
    </row>
    <row r="20" spans="1:31" ht="30.75" customHeight="1" hidden="1">
      <c r="A20" s="3">
        <v>400858</v>
      </c>
      <c r="B20" s="27" t="s">
        <v>117</v>
      </c>
      <c r="C20" s="3"/>
      <c r="D20" s="15" t="s">
        <v>140</v>
      </c>
      <c r="E20" s="27" t="s">
        <v>117</v>
      </c>
      <c r="F20" s="30"/>
      <c r="G20" s="30"/>
      <c r="H20" s="30"/>
      <c r="I20" s="30"/>
      <c r="J20" s="20"/>
      <c r="K20" s="20"/>
      <c r="L20" s="20"/>
      <c r="M20" s="20"/>
      <c r="N20" s="20"/>
      <c r="O20" s="20"/>
      <c r="P20" s="26">
        <v>1550400</v>
      </c>
      <c r="Q20" s="26">
        <v>0</v>
      </c>
      <c r="R20" s="26">
        <v>2069000</v>
      </c>
      <c r="S20" s="26">
        <v>192000</v>
      </c>
      <c r="T20" s="26">
        <v>1222000</v>
      </c>
      <c r="U20" s="26">
        <f t="shared" si="1"/>
        <v>1222000</v>
      </c>
      <c r="V20" s="26">
        <f t="shared" si="3"/>
        <v>2261000</v>
      </c>
      <c r="W20" s="26">
        <f t="shared" si="0"/>
        <v>1039000</v>
      </c>
      <c r="X20" s="26">
        <f>P20-U20</f>
        <v>328400</v>
      </c>
      <c r="Y20" s="26"/>
      <c r="Z20" s="28" t="s">
        <v>83</v>
      </c>
      <c r="AA20" s="28" t="s">
        <v>172</v>
      </c>
      <c r="AB20" s="83"/>
      <c r="AC20" s="35">
        <f t="shared" si="2"/>
        <v>1550400</v>
      </c>
      <c r="AD20" s="35"/>
      <c r="AE20" s="19"/>
    </row>
    <row r="21" spans="1:31" ht="30.75" customHeight="1" hidden="1">
      <c r="A21" s="3">
        <v>400858</v>
      </c>
      <c r="B21" s="27" t="s">
        <v>117</v>
      </c>
      <c r="C21" s="3"/>
      <c r="D21" s="15" t="s">
        <v>118</v>
      </c>
      <c r="E21" s="27" t="s">
        <v>117</v>
      </c>
      <c r="F21" s="30"/>
      <c r="G21" s="30"/>
      <c r="H21" s="30"/>
      <c r="I21" s="30"/>
      <c r="J21" s="20"/>
      <c r="K21" s="20"/>
      <c r="L21" s="20"/>
      <c r="M21" s="20"/>
      <c r="N21" s="20"/>
      <c r="O21" s="20"/>
      <c r="P21" s="26">
        <v>2384600</v>
      </c>
      <c r="Q21" s="26">
        <v>0</v>
      </c>
      <c r="R21" s="26">
        <v>2961000</v>
      </c>
      <c r="S21" s="26">
        <v>600000</v>
      </c>
      <c r="T21" s="26">
        <v>1680000</v>
      </c>
      <c r="U21" s="26">
        <f t="shared" si="1"/>
        <v>1680000</v>
      </c>
      <c r="V21" s="26">
        <f t="shared" si="3"/>
        <v>3561000</v>
      </c>
      <c r="W21" s="26">
        <f t="shared" si="0"/>
        <v>1881000</v>
      </c>
      <c r="X21" s="26">
        <f>P21-U21</f>
        <v>704600</v>
      </c>
      <c r="Y21" s="26"/>
      <c r="Z21" s="28" t="s">
        <v>173</v>
      </c>
      <c r="AA21" s="28" t="s">
        <v>172</v>
      </c>
      <c r="AB21" s="83"/>
      <c r="AC21" s="35">
        <f t="shared" si="2"/>
        <v>2384600</v>
      </c>
      <c r="AD21" s="35"/>
      <c r="AE21" s="19"/>
    </row>
    <row r="22" spans="1:31" ht="25.5" hidden="1">
      <c r="A22" s="3">
        <v>29277418</v>
      </c>
      <c r="B22" s="27" t="s">
        <v>132</v>
      </c>
      <c r="C22" s="3">
        <v>1153271</v>
      </c>
      <c r="D22" s="15" t="s">
        <v>7</v>
      </c>
      <c r="E22" s="27" t="s">
        <v>132</v>
      </c>
      <c r="F22" s="30">
        <v>1480000</v>
      </c>
      <c r="G22" s="30">
        <v>80000</v>
      </c>
      <c r="H22" s="30">
        <v>2099240</v>
      </c>
      <c r="I22" s="30">
        <v>85000</v>
      </c>
      <c r="J22" s="20"/>
      <c r="K22" s="20">
        <f>F22+G22</f>
        <v>1560000</v>
      </c>
      <c r="L22" s="20">
        <f>0.2*K22</f>
        <v>312000</v>
      </c>
      <c r="M22" s="20">
        <f>0.4*L22</f>
        <v>124800</v>
      </c>
      <c r="N22" s="20">
        <v>1680000</v>
      </c>
      <c r="O22" s="20">
        <v>144100</v>
      </c>
      <c r="P22" s="26">
        <f>+N22+O22</f>
        <v>1824100</v>
      </c>
      <c r="Q22" s="26">
        <v>145900</v>
      </c>
      <c r="R22" s="26">
        <v>2110432</v>
      </c>
      <c r="S22" s="26">
        <v>0</v>
      </c>
      <c r="T22" s="26">
        <v>1512000</v>
      </c>
      <c r="U22" s="26">
        <f t="shared" si="1"/>
        <v>1657900</v>
      </c>
      <c r="V22" s="26">
        <f t="shared" si="3"/>
        <v>2110432</v>
      </c>
      <c r="W22" s="26">
        <f t="shared" si="0"/>
        <v>452532</v>
      </c>
      <c r="X22" s="26">
        <f>P22-U22</f>
        <v>166200</v>
      </c>
      <c r="Y22" s="26"/>
      <c r="Z22" s="28" t="s">
        <v>83</v>
      </c>
      <c r="AA22" s="28" t="s">
        <v>93</v>
      </c>
      <c r="AB22" s="83"/>
      <c r="AC22" s="35">
        <f t="shared" si="2"/>
        <v>1824100</v>
      </c>
      <c r="AD22" s="35"/>
      <c r="AE22" s="19"/>
    </row>
    <row r="23" spans="1:31" ht="38.25" hidden="1">
      <c r="A23" s="3">
        <v>60419148</v>
      </c>
      <c r="B23" s="27" t="s">
        <v>119</v>
      </c>
      <c r="C23" s="3"/>
      <c r="D23" s="15" t="s">
        <v>7</v>
      </c>
      <c r="E23" s="27" t="s">
        <v>127</v>
      </c>
      <c r="F23" s="30"/>
      <c r="G23" s="30"/>
      <c r="H23" s="30"/>
      <c r="I23" s="30"/>
      <c r="J23" s="20"/>
      <c r="K23" s="20"/>
      <c r="L23" s="20"/>
      <c r="M23" s="20"/>
      <c r="N23" s="20"/>
      <c r="O23" s="20"/>
      <c r="P23" s="26">
        <v>2551000</v>
      </c>
      <c r="Q23" s="26">
        <v>0</v>
      </c>
      <c r="R23" s="26">
        <v>2795000</v>
      </c>
      <c r="S23" s="26">
        <v>200000</v>
      </c>
      <c r="T23" s="26">
        <v>2065000</v>
      </c>
      <c r="U23" s="26">
        <f t="shared" si="1"/>
        <v>2065000</v>
      </c>
      <c r="V23" s="26">
        <f t="shared" si="3"/>
        <v>2995000</v>
      </c>
      <c r="W23" s="26">
        <f t="shared" si="0"/>
        <v>930000</v>
      </c>
      <c r="X23" s="26">
        <f>P23-U23</f>
        <v>486000</v>
      </c>
      <c r="Y23" s="26"/>
      <c r="Z23" s="28" t="s">
        <v>83</v>
      </c>
      <c r="AA23" s="28" t="s">
        <v>172</v>
      </c>
      <c r="AB23" s="83"/>
      <c r="AC23" s="35">
        <f t="shared" si="2"/>
        <v>2551000</v>
      </c>
      <c r="AD23" s="35"/>
      <c r="AE23" s="19"/>
    </row>
    <row r="24" spans="1:31" ht="25.5" hidden="1">
      <c r="A24" s="3">
        <v>44990260</v>
      </c>
      <c r="B24" s="27" t="s">
        <v>9</v>
      </c>
      <c r="C24" s="3">
        <v>4409498</v>
      </c>
      <c r="D24" s="15" t="s">
        <v>7</v>
      </c>
      <c r="E24" s="27" t="s">
        <v>10</v>
      </c>
      <c r="F24" s="30">
        <v>1015000</v>
      </c>
      <c r="G24" s="30">
        <v>179000</v>
      </c>
      <c r="H24" s="30">
        <v>2130000</v>
      </c>
      <c r="I24" s="30">
        <v>510000</v>
      </c>
      <c r="J24" s="20"/>
      <c r="K24" s="20">
        <f aca="true" t="shared" si="4" ref="K24:K29">F24+G24</f>
        <v>1194000</v>
      </c>
      <c r="L24" s="20">
        <f aca="true" t="shared" si="5" ref="L24:L32">0.2*K24</f>
        <v>238800</v>
      </c>
      <c r="M24" s="20">
        <f aca="true" t="shared" si="6" ref="M24:M32">0.4*L24</f>
        <v>95520</v>
      </c>
      <c r="N24" s="20">
        <v>1800000</v>
      </c>
      <c r="O24" s="20">
        <v>395500</v>
      </c>
      <c r="P24" s="26">
        <f aca="true" t="shared" si="7" ref="P24:P32">+N24+O24</f>
        <v>2195500</v>
      </c>
      <c r="Q24" s="26">
        <v>175600</v>
      </c>
      <c r="R24" s="26">
        <v>2341000</v>
      </c>
      <c r="S24" s="26">
        <v>400000</v>
      </c>
      <c r="T24" s="26">
        <v>1620000</v>
      </c>
      <c r="U24" s="26">
        <f t="shared" si="1"/>
        <v>1795600</v>
      </c>
      <c r="V24" s="26">
        <f t="shared" si="3"/>
        <v>2741000</v>
      </c>
      <c r="W24" s="26">
        <f t="shared" si="0"/>
        <v>945400</v>
      </c>
      <c r="X24" s="26">
        <v>40000</v>
      </c>
      <c r="Y24" s="26"/>
      <c r="Z24" s="28" t="s">
        <v>83</v>
      </c>
      <c r="AA24" s="28" t="s">
        <v>92</v>
      </c>
      <c r="AB24" s="83">
        <v>360000</v>
      </c>
      <c r="AC24" s="35">
        <f t="shared" si="2"/>
        <v>2195600</v>
      </c>
      <c r="AD24" s="35"/>
      <c r="AE24" s="19"/>
    </row>
    <row r="25" spans="1:31" ht="18.75" customHeight="1" hidden="1">
      <c r="A25" s="3">
        <v>44990260</v>
      </c>
      <c r="B25" s="27" t="s">
        <v>9</v>
      </c>
      <c r="C25" s="3">
        <v>8089034</v>
      </c>
      <c r="D25" s="15" t="s">
        <v>7</v>
      </c>
      <c r="E25" s="27" t="s">
        <v>11</v>
      </c>
      <c r="F25" s="30">
        <v>1448000</v>
      </c>
      <c r="G25" s="30">
        <v>134000</v>
      </c>
      <c r="H25" s="30">
        <v>1604000</v>
      </c>
      <c r="I25" s="30">
        <v>300000</v>
      </c>
      <c r="J25" s="20"/>
      <c r="K25" s="20">
        <f t="shared" si="4"/>
        <v>1582000</v>
      </c>
      <c r="L25" s="20">
        <f t="shared" si="5"/>
        <v>316400</v>
      </c>
      <c r="M25" s="20">
        <f t="shared" si="6"/>
        <v>126560</v>
      </c>
      <c r="N25" s="20">
        <v>1448000</v>
      </c>
      <c r="O25" s="20">
        <v>265600</v>
      </c>
      <c r="P25" s="26">
        <f t="shared" si="7"/>
        <v>1713600</v>
      </c>
      <c r="Q25" s="26">
        <v>137100</v>
      </c>
      <c r="R25" s="26">
        <v>1508000</v>
      </c>
      <c r="S25" s="26">
        <v>230000</v>
      </c>
      <c r="T25" s="26">
        <v>1303000</v>
      </c>
      <c r="U25" s="26">
        <f t="shared" si="1"/>
        <v>1440100</v>
      </c>
      <c r="V25" s="26">
        <f t="shared" si="3"/>
        <v>1738000</v>
      </c>
      <c r="W25" s="26">
        <f t="shared" si="0"/>
        <v>297900</v>
      </c>
      <c r="X25" s="26">
        <v>128000</v>
      </c>
      <c r="Y25" s="26"/>
      <c r="Z25" s="28" t="s">
        <v>83</v>
      </c>
      <c r="AA25" s="28" t="s">
        <v>92</v>
      </c>
      <c r="AB25" s="83">
        <v>145000</v>
      </c>
      <c r="AC25" s="35">
        <f t="shared" si="2"/>
        <v>1713100</v>
      </c>
      <c r="AD25" s="35"/>
      <c r="AE25" s="19"/>
    </row>
    <row r="26" spans="1:31" ht="29.25" customHeight="1" hidden="1">
      <c r="A26" s="3">
        <v>44990260</v>
      </c>
      <c r="B26" s="27" t="s">
        <v>9</v>
      </c>
      <c r="C26" s="3">
        <v>8981293</v>
      </c>
      <c r="D26" s="15" t="s">
        <v>7</v>
      </c>
      <c r="E26" s="27" t="s">
        <v>12</v>
      </c>
      <c r="F26" s="30">
        <v>2272000</v>
      </c>
      <c r="G26" s="30">
        <v>278000</v>
      </c>
      <c r="H26" s="30">
        <v>2385000</v>
      </c>
      <c r="I26" s="30">
        <v>410000</v>
      </c>
      <c r="J26" s="20"/>
      <c r="K26" s="20">
        <f t="shared" si="4"/>
        <v>2550000</v>
      </c>
      <c r="L26" s="20">
        <f t="shared" si="5"/>
        <v>510000</v>
      </c>
      <c r="M26" s="20">
        <f t="shared" si="6"/>
        <v>204000</v>
      </c>
      <c r="N26" s="20">
        <v>2272000</v>
      </c>
      <c r="O26" s="20">
        <v>389000</v>
      </c>
      <c r="P26" s="26">
        <f t="shared" si="7"/>
        <v>2661000</v>
      </c>
      <c r="Q26" s="26">
        <v>212900</v>
      </c>
      <c r="R26" s="26">
        <v>2402000</v>
      </c>
      <c r="S26" s="26">
        <v>303000</v>
      </c>
      <c r="T26" s="26">
        <v>2044000</v>
      </c>
      <c r="U26" s="26">
        <f t="shared" si="1"/>
        <v>2256900</v>
      </c>
      <c r="V26" s="26">
        <f t="shared" si="3"/>
        <v>2705000</v>
      </c>
      <c r="W26" s="26">
        <f t="shared" si="0"/>
        <v>448100</v>
      </c>
      <c r="X26" s="26">
        <v>176000</v>
      </c>
      <c r="Y26" s="26"/>
      <c r="Z26" s="28" t="s">
        <v>83</v>
      </c>
      <c r="AA26" s="28" t="s">
        <v>92</v>
      </c>
      <c r="AB26" s="83">
        <v>228000</v>
      </c>
      <c r="AC26" s="35">
        <f t="shared" si="2"/>
        <v>2660900</v>
      </c>
      <c r="AD26" s="35"/>
      <c r="AE26" s="19"/>
    </row>
    <row r="27" spans="1:31" ht="25.5" customHeight="1">
      <c r="A27" s="3">
        <v>44990260</v>
      </c>
      <c r="B27" s="27" t="s">
        <v>9</v>
      </c>
      <c r="C27" s="3">
        <v>7117099</v>
      </c>
      <c r="D27" s="87" t="s">
        <v>152</v>
      </c>
      <c r="E27" s="87" t="s">
        <v>202</v>
      </c>
      <c r="F27" s="30">
        <v>795000</v>
      </c>
      <c r="G27" s="30">
        <v>560000</v>
      </c>
      <c r="H27" s="30">
        <v>800000</v>
      </c>
      <c r="I27" s="30">
        <v>650000</v>
      </c>
      <c r="J27" s="20"/>
      <c r="K27" s="20">
        <f t="shared" si="4"/>
        <v>1355000</v>
      </c>
      <c r="L27" s="20">
        <f t="shared" si="5"/>
        <v>271000</v>
      </c>
      <c r="M27" s="20">
        <f t="shared" si="6"/>
        <v>108400</v>
      </c>
      <c r="N27" s="20">
        <v>800000</v>
      </c>
      <c r="O27" s="20">
        <v>882100</v>
      </c>
      <c r="P27" s="26">
        <f t="shared" si="7"/>
        <v>1682100</v>
      </c>
      <c r="Q27" s="26">
        <v>134600</v>
      </c>
      <c r="R27" s="26">
        <v>950000</v>
      </c>
      <c r="S27" s="26">
        <v>882100</v>
      </c>
      <c r="T27" s="26">
        <v>720000</v>
      </c>
      <c r="U27" s="26">
        <f t="shared" si="1"/>
        <v>854600</v>
      </c>
      <c r="V27" s="26">
        <f t="shared" si="3"/>
        <v>1832100</v>
      </c>
      <c r="W27" s="26">
        <f t="shared" si="0"/>
        <v>977500</v>
      </c>
      <c r="X27" s="26">
        <v>747000</v>
      </c>
      <c r="Y27" s="26"/>
      <c r="Z27" s="28" t="s">
        <v>86</v>
      </c>
      <c r="AA27" s="28" t="s">
        <v>92</v>
      </c>
      <c r="AB27" s="83">
        <v>80000</v>
      </c>
      <c r="AC27" s="35">
        <f t="shared" si="2"/>
        <v>1681600</v>
      </c>
      <c r="AD27" s="35">
        <v>150000</v>
      </c>
      <c r="AE27" s="96" t="s">
        <v>225</v>
      </c>
    </row>
    <row r="28" spans="1:31" ht="12.75" hidden="1">
      <c r="A28" s="3">
        <v>44990260</v>
      </c>
      <c r="B28" s="27" t="s">
        <v>9</v>
      </c>
      <c r="C28" s="3">
        <v>7736193</v>
      </c>
      <c r="D28" s="15" t="s">
        <v>28</v>
      </c>
      <c r="E28" s="27" t="s">
        <v>29</v>
      </c>
      <c r="F28" s="30">
        <v>790000</v>
      </c>
      <c r="G28" s="30">
        <v>591500</v>
      </c>
      <c r="H28" s="30">
        <v>1055800</v>
      </c>
      <c r="I28" s="30">
        <v>436000</v>
      </c>
      <c r="J28" s="20"/>
      <c r="K28" s="20">
        <f t="shared" si="4"/>
        <v>1381500</v>
      </c>
      <c r="L28" s="20">
        <f t="shared" si="5"/>
        <v>276300</v>
      </c>
      <c r="M28" s="20">
        <f t="shared" si="6"/>
        <v>110520</v>
      </c>
      <c r="N28" s="20">
        <v>980000</v>
      </c>
      <c r="O28" s="20">
        <v>509100</v>
      </c>
      <c r="P28" s="26">
        <f t="shared" si="7"/>
        <v>1489100</v>
      </c>
      <c r="Q28" s="26">
        <v>119100</v>
      </c>
      <c r="R28" s="26">
        <v>1233160</v>
      </c>
      <c r="S28" s="26">
        <v>287000</v>
      </c>
      <c r="T28" s="26">
        <v>882000</v>
      </c>
      <c r="U28" s="26">
        <f t="shared" si="1"/>
        <v>1001100</v>
      </c>
      <c r="V28" s="26">
        <f t="shared" si="3"/>
        <v>1520160</v>
      </c>
      <c r="W28" s="26">
        <f t="shared" si="0"/>
        <v>519060</v>
      </c>
      <c r="X28" s="26">
        <v>388000</v>
      </c>
      <c r="Y28" s="26"/>
      <c r="Z28" s="28" t="s">
        <v>86</v>
      </c>
      <c r="AA28" s="28" t="s">
        <v>92</v>
      </c>
      <c r="AB28" s="83">
        <v>100000</v>
      </c>
      <c r="AC28" s="35">
        <f t="shared" si="2"/>
        <v>1489100</v>
      </c>
      <c r="AD28" s="35"/>
      <c r="AE28" s="19"/>
    </row>
    <row r="29" spans="1:31" ht="27.75" customHeight="1" hidden="1">
      <c r="A29" s="3">
        <v>60128640</v>
      </c>
      <c r="B29" s="27" t="s">
        <v>9</v>
      </c>
      <c r="C29" s="3">
        <v>5595277</v>
      </c>
      <c r="D29" s="15" t="s">
        <v>48</v>
      </c>
      <c r="E29" s="27" t="s">
        <v>49</v>
      </c>
      <c r="F29" s="30">
        <v>1331000</v>
      </c>
      <c r="G29" s="30">
        <v>170000</v>
      </c>
      <c r="H29" s="30">
        <v>1540000</v>
      </c>
      <c r="I29" s="30">
        <v>299000</v>
      </c>
      <c r="J29" s="20"/>
      <c r="K29" s="20">
        <f t="shared" si="4"/>
        <v>1501000</v>
      </c>
      <c r="L29" s="20">
        <f t="shared" si="5"/>
        <v>300200</v>
      </c>
      <c r="M29" s="20">
        <f t="shared" si="6"/>
        <v>120080</v>
      </c>
      <c r="N29" s="20">
        <v>1500000</v>
      </c>
      <c r="O29" s="20">
        <v>129600</v>
      </c>
      <c r="P29" s="26">
        <f t="shared" si="7"/>
        <v>1629600</v>
      </c>
      <c r="Q29" s="26">
        <v>125000</v>
      </c>
      <c r="R29" s="26">
        <v>1568500</v>
      </c>
      <c r="S29" s="26">
        <v>125000</v>
      </c>
      <c r="T29" s="26">
        <v>1350000</v>
      </c>
      <c r="U29" s="26">
        <f t="shared" si="1"/>
        <v>1475000</v>
      </c>
      <c r="V29" s="26">
        <f t="shared" si="3"/>
        <v>1693500</v>
      </c>
      <c r="W29" s="26">
        <f t="shared" si="0"/>
        <v>218500</v>
      </c>
      <c r="X29" s="26">
        <v>0</v>
      </c>
      <c r="Y29" s="26"/>
      <c r="Z29" s="28" t="s">
        <v>82</v>
      </c>
      <c r="AA29" s="28" t="s">
        <v>92</v>
      </c>
      <c r="AB29" s="83">
        <v>154000</v>
      </c>
      <c r="AC29" s="35">
        <f t="shared" si="2"/>
        <v>1629000</v>
      </c>
      <c r="AD29" s="35"/>
      <c r="AE29" s="19"/>
    </row>
    <row r="30" spans="1:31" ht="27.75" customHeight="1">
      <c r="A30" s="3">
        <v>44990260</v>
      </c>
      <c r="B30" s="27" t="s">
        <v>9</v>
      </c>
      <c r="C30" s="3">
        <v>5595277</v>
      </c>
      <c r="D30" s="27" t="s">
        <v>48</v>
      </c>
      <c r="E30" s="27" t="s">
        <v>111</v>
      </c>
      <c r="F30" s="30">
        <v>1331000</v>
      </c>
      <c r="G30" s="30">
        <v>170000</v>
      </c>
      <c r="H30" s="30">
        <v>0</v>
      </c>
      <c r="I30" s="30">
        <v>0</v>
      </c>
      <c r="J30" s="20"/>
      <c r="K30" s="20">
        <v>0</v>
      </c>
      <c r="L30" s="20">
        <f t="shared" si="5"/>
        <v>0</v>
      </c>
      <c r="M30" s="20">
        <f t="shared" si="6"/>
        <v>0</v>
      </c>
      <c r="N30" s="20">
        <v>600000</v>
      </c>
      <c r="O30" s="20">
        <v>456000</v>
      </c>
      <c r="P30" s="26">
        <f t="shared" si="7"/>
        <v>1056000</v>
      </c>
      <c r="Q30" s="26">
        <v>84500</v>
      </c>
      <c r="R30" s="26">
        <v>968000</v>
      </c>
      <c r="S30" s="26">
        <v>600000</v>
      </c>
      <c r="T30" s="26">
        <v>540000</v>
      </c>
      <c r="U30" s="26">
        <f t="shared" si="1"/>
        <v>624500</v>
      </c>
      <c r="V30" s="26">
        <f t="shared" si="3"/>
        <v>1568000</v>
      </c>
      <c r="W30" s="26">
        <f t="shared" si="0"/>
        <v>943500</v>
      </c>
      <c r="X30" s="26">
        <f>P30-U30</f>
        <v>431500</v>
      </c>
      <c r="Y30" s="26"/>
      <c r="Z30" s="28" t="s">
        <v>82</v>
      </c>
      <c r="AA30" s="28" t="s">
        <v>92</v>
      </c>
      <c r="AB30" s="83"/>
      <c r="AC30" s="35">
        <f t="shared" si="2"/>
        <v>1056000</v>
      </c>
      <c r="AD30" s="35">
        <v>600000</v>
      </c>
      <c r="AE30" s="28" t="s">
        <v>190</v>
      </c>
    </row>
    <row r="31" spans="1:31" ht="22.5" customHeight="1" hidden="1">
      <c r="A31" s="3">
        <v>44990260</v>
      </c>
      <c r="B31" s="27" t="s">
        <v>9</v>
      </c>
      <c r="C31" s="3">
        <v>9920262</v>
      </c>
      <c r="D31" s="15" t="s">
        <v>55</v>
      </c>
      <c r="E31" s="27" t="s">
        <v>56</v>
      </c>
      <c r="F31" s="30">
        <v>801000</v>
      </c>
      <c r="G31" s="30">
        <v>30600</v>
      </c>
      <c r="H31" s="30">
        <v>920000</v>
      </c>
      <c r="I31" s="30">
        <v>150000</v>
      </c>
      <c r="J31" s="20"/>
      <c r="K31" s="20">
        <f>F31+G31</f>
        <v>831600</v>
      </c>
      <c r="L31" s="20">
        <f t="shared" si="5"/>
        <v>166320</v>
      </c>
      <c r="M31" s="20">
        <f t="shared" si="6"/>
        <v>66528</v>
      </c>
      <c r="N31" s="20">
        <v>801000</v>
      </c>
      <c r="O31" s="20">
        <v>219400</v>
      </c>
      <c r="P31" s="26">
        <f t="shared" si="7"/>
        <v>1020400</v>
      </c>
      <c r="Q31" s="26">
        <v>81600</v>
      </c>
      <c r="R31" s="26">
        <v>960000</v>
      </c>
      <c r="S31" s="26">
        <v>228000</v>
      </c>
      <c r="T31" s="26">
        <v>720000</v>
      </c>
      <c r="U31" s="26">
        <f t="shared" si="1"/>
        <v>801600</v>
      </c>
      <c r="V31" s="26">
        <f t="shared" si="3"/>
        <v>1188000</v>
      </c>
      <c r="W31" s="26">
        <f t="shared" si="0"/>
        <v>386400</v>
      </c>
      <c r="X31" s="26">
        <v>69000</v>
      </c>
      <c r="Y31" s="26"/>
      <c r="Z31" s="28" t="s">
        <v>88</v>
      </c>
      <c r="AA31" s="28" t="s">
        <v>92</v>
      </c>
      <c r="AB31" s="83">
        <v>150000</v>
      </c>
      <c r="AC31" s="35">
        <f t="shared" si="2"/>
        <v>1020600</v>
      </c>
      <c r="AD31" s="35"/>
      <c r="AE31" s="19"/>
    </row>
    <row r="32" spans="1:31" ht="25.5" hidden="1">
      <c r="A32" s="3">
        <v>44990260</v>
      </c>
      <c r="B32" s="27" t="s">
        <v>9</v>
      </c>
      <c r="C32" s="29">
        <v>5085198</v>
      </c>
      <c r="D32" s="27" t="s">
        <v>61</v>
      </c>
      <c r="E32" s="27" t="s">
        <v>115</v>
      </c>
      <c r="F32" s="30">
        <v>550000</v>
      </c>
      <c r="G32" s="30">
        <v>20000</v>
      </c>
      <c r="H32" s="30">
        <v>612000</v>
      </c>
      <c r="I32" s="30">
        <v>30000</v>
      </c>
      <c r="J32" s="20"/>
      <c r="K32" s="20">
        <f>F32+G32</f>
        <v>570000</v>
      </c>
      <c r="L32" s="20">
        <f t="shared" si="5"/>
        <v>114000</v>
      </c>
      <c r="M32" s="20">
        <f t="shared" si="6"/>
        <v>45600</v>
      </c>
      <c r="N32" s="20">
        <v>0</v>
      </c>
      <c r="O32" s="20">
        <v>250000</v>
      </c>
      <c r="P32" s="26">
        <f t="shared" si="7"/>
        <v>250000</v>
      </c>
      <c r="Q32" s="26">
        <v>22700</v>
      </c>
      <c r="R32" s="26">
        <v>300000</v>
      </c>
      <c r="S32" s="26">
        <v>250000</v>
      </c>
      <c r="T32" s="26">
        <v>200000</v>
      </c>
      <c r="U32" s="26">
        <f t="shared" si="1"/>
        <v>222700</v>
      </c>
      <c r="V32" s="26">
        <f t="shared" si="3"/>
        <v>550000</v>
      </c>
      <c r="W32" s="26">
        <f t="shared" si="0"/>
        <v>327300</v>
      </c>
      <c r="X32" s="26">
        <v>200000</v>
      </c>
      <c r="Y32" s="26"/>
      <c r="Z32" s="28" t="s">
        <v>88</v>
      </c>
      <c r="AA32" s="28" t="s">
        <v>92</v>
      </c>
      <c r="AB32" s="83"/>
      <c r="AC32" s="35">
        <f t="shared" si="2"/>
        <v>422700</v>
      </c>
      <c r="AD32" s="35"/>
      <c r="AE32" s="19"/>
    </row>
    <row r="33" spans="1:31" ht="26.25" customHeight="1" hidden="1">
      <c r="A33" s="3">
        <v>75136295</v>
      </c>
      <c r="B33" s="27" t="s">
        <v>142</v>
      </c>
      <c r="C33" s="29"/>
      <c r="D33" s="27" t="s">
        <v>140</v>
      </c>
      <c r="E33" s="27" t="s">
        <v>149</v>
      </c>
      <c r="F33" s="30"/>
      <c r="G33" s="30"/>
      <c r="H33" s="30"/>
      <c r="I33" s="30"/>
      <c r="J33" s="20"/>
      <c r="K33" s="20"/>
      <c r="L33" s="20"/>
      <c r="M33" s="20"/>
      <c r="N33" s="20"/>
      <c r="O33" s="20"/>
      <c r="P33" s="26">
        <v>100000</v>
      </c>
      <c r="Q33" s="37">
        <v>0</v>
      </c>
      <c r="R33" s="37">
        <v>150000</v>
      </c>
      <c r="S33" s="37">
        <v>96000</v>
      </c>
      <c r="T33" s="31"/>
      <c r="U33" s="26">
        <f t="shared" si="1"/>
        <v>0</v>
      </c>
      <c r="V33" s="26">
        <f t="shared" si="3"/>
        <v>246000</v>
      </c>
      <c r="W33" s="26">
        <f t="shared" si="0"/>
        <v>246000</v>
      </c>
      <c r="X33" s="26">
        <f>P33-U33</f>
        <v>100000</v>
      </c>
      <c r="Y33" s="26"/>
      <c r="Z33" s="28" t="s">
        <v>83</v>
      </c>
      <c r="AA33" s="28" t="s">
        <v>172</v>
      </c>
      <c r="AB33" s="83"/>
      <c r="AC33" s="35">
        <f t="shared" si="2"/>
        <v>100000</v>
      </c>
      <c r="AD33" s="35"/>
      <c r="AE33" s="19"/>
    </row>
    <row r="34" spans="1:31" ht="18.75" customHeight="1" hidden="1">
      <c r="A34" s="3">
        <v>47224444</v>
      </c>
      <c r="B34" s="27" t="s">
        <v>31</v>
      </c>
      <c r="C34" s="3">
        <v>5310191</v>
      </c>
      <c r="D34" s="15" t="s">
        <v>48</v>
      </c>
      <c r="E34" s="27" t="s">
        <v>50</v>
      </c>
      <c r="F34" s="30">
        <v>100000</v>
      </c>
      <c r="G34" s="30">
        <v>61000</v>
      </c>
      <c r="H34" s="30">
        <v>292000</v>
      </c>
      <c r="I34" s="30">
        <v>80000</v>
      </c>
      <c r="J34" s="20"/>
      <c r="K34" s="20">
        <f>F34+G34</f>
        <v>161000</v>
      </c>
      <c r="L34" s="20">
        <f>0.2*K34</f>
        <v>32200</v>
      </c>
      <c r="M34" s="20">
        <f>0.4*L34</f>
        <v>12880</v>
      </c>
      <c r="N34" s="20">
        <v>100000</v>
      </c>
      <c r="O34" s="20">
        <v>64100</v>
      </c>
      <c r="P34" s="26">
        <f aca="true" t="shared" si="8" ref="P34:P39">+N34+O34</f>
        <v>164100</v>
      </c>
      <c r="Q34" s="26">
        <v>13100</v>
      </c>
      <c r="R34" s="26">
        <v>326000</v>
      </c>
      <c r="S34" s="26">
        <v>64000</v>
      </c>
      <c r="T34" s="26">
        <v>90000</v>
      </c>
      <c r="U34" s="26">
        <f t="shared" si="1"/>
        <v>103100</v>
      </c>
      <c r="V34" s="26">
        <f t="shared" si="3"/>
        <v>390000</v>
      </c>
      <c r="W34" s="26">
        <f t="shared" si="0"/>
        <v>286900</v>
      </c>
      <c r="X34" s="26">
        <f>P34-U34</f>
        <v>61000</v>
      </c>
      <c r="Y34" s="26"/>
      <c r="Z34" s="28" t="s">
        <v>82</v>
      </c>
      <c r="AA34" s="28" t="s">
        <v>92</v>
      </c>
      <c r="AB34" s="83"/>
      <c r="AC34" s="35">
        <f t="shared" si="2"/>
        <v>164100</v>
      </c>
      <c r="AD34" s="35"/>
      <c r="AE34" s="19"/>
    </row>
    <row r="35" spans="1:31" ht="25.5" customHeight="1" hidden="1">
      <c r="A35" s="3">
        <v>15060306</v>
      </c>
      <c r="B35" s="27" t="s">
        <v>13</v>
      </c>
      <c r="C35" s="3">
        <v>6928452</v>
      </c>
      <c r="D35" s="15" t="s">
        <v>7</v>
      </c>
      <c r="E35" s="27" t="s">
        <v>14</v>
      </c>
      <c r="F35" s="30">
        <v>878000</v>
      </c>
      <c r="G35" s="30">
        <v>44000</v>
      </c>
      <c r="H35" s="30">
        <v>1150000</v>
      </c>
      <c r="I35" s="30">
        <v>210000</v>
      </c>
      <c r="J35" s="20"/>
      <c r="K35" s="20">
        <f>F35+G35</f>
        <v>922000</v>
      </c>
      <c r="L35" s="20">
        <f>0.2*K35</f>
        <v>184400</v>
      </c>
      <c r="M35" s="20">
        <f>0.4*L35</f>
        <v>73760</v>
      </c>
      <c r="N35" s="20">
        <v>1100000</v>
      </c>
      <c r="O35" s="20">
        <v>309500</v>
      </c>
      <c r="P35" s="26">
        <f t="shared" si="8"/>
        <v>1409500</v>
      </c>
      <c r="Q35" s="26">
        <v>112800</v>
      </c>
      <c r="R35" s="26">
        <v>1267983</v>
      </c>
      <c r="S35" s="26">
        <v>220000</v>
      </c>
      <c r="T35" s="26">
        <v>990000</v>
      </c>
      <c r="U35" s="26">
        <f t="shared" si="1"/>
        <v>1102800</v>
      </c>
      <c r="V35" s="26">
        <f t="shared" si="3"/>
        <v>1487983</v>
      </c>
      <c r="W35" s="26">
        <f t="shared" si="0"/>
        <v>385183</v>
      </c>
      <c r="X35" s="26">
        <v>197000</v>
      </c>
      <c r="Y35" s="26"/>
      <c r="Z35" s="28" t="s">
        <v>83</v>
      </c>
      <c r="AA35" s="28" t="s">
        <v>93</v>
      </c>
      <c r="AB35" s="83">
        <v>110000</v>
      </c>
      <c r="AC35" s="35">
        <f t="shared" si="2"/>
        <v>1409800</v>
      </c>
      <c r="AD35" s="35"/>
      <c r="AE35" s="19"/>
    </row>
    <row r="36" spans="1:31" ht="29.25" customHeight="1" hidden="1">
      <c r="A36" s="3">
        <v>15060306</v>
      </c>
      <c r="B36" s="27" t="s">
        <v>13</v>
      </c>
      <c r="C36" s="3">
        <v>5646012</v>
      </c>
      <c r="D36" s="15" t="s">
        <v>22</v>
      </c>
      <c r="E36" s="27" t="s">
        <v>24</v>
      </c>
      <c r="F36" s="30">
        <v>108000</v>
      </c>
      <c r="G36" s="30">
        <v>57200</v>
      </c>
      <c r="H36" s="30">
        <v>230000</v>
      </c>
      <c r="I36" s="30">
        <v>87000</v>
      </c>
      <c r="J36" s="20"/>
      <c r="K36" s="20">
        <f>F36+G36</f>
        <v>165200</v>
      </c>
      <c r="L36" s="20">
        <f>0.2*K36</f>
        <v>33040</v>
      </c>
      <c r="M36" s="20">
        <f>0.4*L36</f>
        <v>13216</v>
      </c>
      <c r="N36" s="20">
        <v>148000</v>
      </c>
      <c r="O36" s="20">
        <v>64000</v>
      </c>
      <c r="P36" s="26">
        <f t="shared" si="8"/>
        <v>212000</v>
      </c>
      <c r="Q36" s="26">
        <v>17000</v>
      </c>
      <c r="R36" s="26">
        <v>229023</v>
      </c>
      <c r="S36" s="26">
        <v>77500</v>
      </c>
      <c r="T36" s="26">
        <v>148000</v>
      </c>
      <c r="U36" s="26">
        <f t="shared" si="1"/>
        <v>165000</v>
      </c>
      <c r="V36" s="26">
        <f t="shared" si="3"/>
        <v>306523</v>
      </c>
      <c r="W36" s="26">
        <f t="shared" si="0"/>
        <v>141523</v>
      </c>
      <c r="X36" s="26">
        <f>P36-U36</f>
        <v>47000</v>
      </c>
      <c r="Y36" s="26"/>
      <c r="Z36" s="28" t="s">
        <v>85</v>
      </c>
      <c r="AA36" s="28" t="s">
        <v>93</v>
      </c>
      <c r="AB36" s="83"/>
      <c r="AC36" s="35">
        <f t="shared" si="2"/>
        <v>212000</v>
      </c>
      <c r="AD36" s="35"/>
      <c r="AE36" s="19"/>
    </row>
    <row r="37" spans="1:31" ht="25.5" hidden="1">
      <c r="A37" s="29">
        <v>69720649</v>
      </c>
      <c r="B37" s="27" t="s">
        <v>13</v>
      </c>
      <c r="C37" s="3">
        <v>9737086</v>
      </c>
      <c r="D37" s="15" t="s">
        <v>22</v>
      </c>
      <c r="E37" s="27" t="s">
        <v>25</v>
      </c>
      <c r="F37" s="30">
        <v>206000</v>
      </c>
      <c r="G37" s="30">
        <v>16000</v>
      </c>
      <c r="H37" s="30">
        <v>230000</v>
      </c>
      <c r="I37" s="30">
        <v>85000</v>
      </c>
      <c r="J37" s="20"/>
      <c r="K37" s="20">
        <f>F37+G37</f>
        <v>222000</v>
      </c>
      <c r="L37" s="20">
        <f>0.2*K37</f>
        <v>44400</v>
      </c>
      <c r="M37" s="20">
        <f>0.4*L37</f>
        <v>17760</v>
      </c>
      <c r="N37" s="20">
        <v>230000</v>
      </c>
      <c r="O37" s="20">
        <v>20000</v>
      </c>
      <c r="P37" s="26">
        <f t="shared" si="8"/>
        <v>250000</v>
      </c>
      <c r="Q37" s="26">
        <f>P37*0.08</f>
        <v>20000</v>
      </c>
      <c r="R37" s="26">
        <v>243475</v>
      </c>
      <c r="S37" s="26">
        <v>100750</v>
      </c>
      <c r="T37" s="26">
        <v>230000</v>
      </c>
      <c r="U37" s="26">
        <f t="shared" si="1"/>
        <v>250000</v>
      </c>
      <c r="V37" s="26">
        <f t="shared" si="3"/>
        <v>344225</v>
      </c>
      <c r="W37" s="26">
        <f t="shared" si="0"/>
        <v>94225</v>
      </c>
      <c r="X37" s="26">
        <f>P37-U37</f>
        <v>0</v>
      </c>
      <c r="Y37" s="26"/>
      <c r="Z37" s="28" t="s">
        <v>85</v>
      </c>
      <c r="AA37" s="28" t="s">
        <v>93</v>
      </c>
      <c r="AB37" s="83"/>
      <c r="AC37" s="35">
        <f t="shared" si="2"/>
        <v>250000</v>
      </c>
      <c r="AD37" s="35"/>
      <c r="AE37" s="19"/>
    </row>
    <row r="38" spans="1:31" ht="22.5" customHeight="1" hidden="1">
      <c r="A38" s="3">
        <v>15060233</v>
      </c>
      <c r="B38" s="27" t="s">
        <v>13</v>
      </c>
      <c r="C38" s="3">
        <v>6019022</v>
      </c>
      <c r="D38" s="15" t="s">
        <v>48</v>
      </c>
      <c r="E38" s="27" t="s">
        <v>51</v>
      </c>
      <c r="F38" s="30">
        <v>100000</v>
      </c>
      <c r="G38" s="30">
        <v>101000</v>
      </c>
      <c r="H38" s="30">
        <v>260000</v>
      </c>
      <c r="I38" s="30">
        <v>120000</v>
      </c>
      <c r="J38" s="20"/>
      <c r="K38" s="20">
        <f>F38+G38</f>
        <v>201000</v>
      </c>
      <c r="L38" s="20">
        <f>0.2*K38</f>
        <v>40200</v>
      </c>
      <c r="M38" s="20">
        <f>0.4*L38</f>
        <v>16080</v>
      </c>
      <c r="N38" s="20">
        <v>260000</v>
      </c>
      <c r="O38" s="20">
        <v>26100</v>
      </c>
      <c r="P38" s="26">
        <f t="shared" si="8"/>
        <v>286100</v>
      </c>
      <c r="Q38" s="26">
        <v>22900</v>
      </c>
      <c r="R38" s="26">
        <v>309591</v>
      </c>
      <c r="S38" s="26">
        <v>52700</v>
      </c>
      <c r="T38" s="26">
        <v>234000</v>
      </c>
      <c r="U38" s="26">
        <f t="shared" si="1"/>
        <v>256900</v>
      </c>
      <c r="V38" s="26">
        <f t="shared" si="3"/>
        <v>362291</v>
      </c>
      <c r="W38" s="26">
        <f t="shared" si="0"/>
        <v>105391</v>
      </c>
      <c r="X38" s="26">
        <v>0</v>
      </c>
      <c r="Y38" s="26"/>
      <c r="Z38" s="28" t="s">
        <v>82</v>
      </c>
      <c r="AA38" s="28" t="s">
        <v>93</v>
      </c>
      <c r="AB38" s="83">
        <v>29000</v>
      </c>
      <c r="AC38" s="35">
        <f t="shared" si="2"/>
        <v>285900</v>
      </c>
      <c r="AD38" s="35"/>
      <c r="AE38" s="19"/>
    </row>
    <row r="39" spans="1:31" ht="25.5" hidden="1">
      <c r="A39" s="3">
        <v>70803978</v>
      </c>
      <c r="B39" s="27" t="s">
        <v>36</v>
      </c>
      <c r="C39" s="3"/>
      <c r="D39" s="27" t="s">
        <v>34</v>
      </c>
      <c r="E39" s="27" t="s">
        <v>120</v>
      </c>
      <c r="F39" s="30"/>
      <c r="G39" s="30"/>
      <c r="H39" s="30"/>
      <c r="I39" s="30"/>
      <c r="J39" s="20"/>
      <c r="K39" s="20"/>
      <c r="L39" s="20"/>
      <c r="M39" s="20"/>
      <c r="N39" s="20">
        <v>320000</v>
      </c>
      <c r="O39" s="20">
        <v>0</v>
      </c>
      <c r="P39" s="26">
        <f t="shared" si="8"/>
        <v>320000</v>
      </c>
      <c r="Q39" s="26">
        <f>P39*0.08</f>
        <v>25600</v>
      </c>
      <c r="R39" s="26">
        <v>425000</v>
      </c>
      <c r="S39" s="26">
        <v>0</v>
      </c>
      <c r="T39" s="26">
        <v>288000</v>
      </c>
      <c r="U39" s="26">
        <f t="shared" si="1"/>
        <v>313600</v>
      </c>
      <c r="V39" s="26">
        <f t="shared" si="3"/>
        <v>425000</v>
      </c>
      <c r="W39" s="26">
        <f t="shared" si="0"/>
        <v>111400</v>
      </c>
      <c r="X39" s="26">
        <f>P39-U39</f>
        <v>6400</v>
      </c>
      <c r="Y39" s="26"/>
      <c r="Z39" s="28" t="s">
        <v>107</v>
      </c>
      <c r="AA39" s="28" t="s">
        <v>93</v>
      </c>
      <c r="AB39" s="83"/>
      <c r="AC39" s="35">
        <f t="shared" si="2"/>
        <v>320000</v>
      </c>
      <c r="AD39" s="35"/>
      <c r="AE39" s="19"/>
    </row>
    <row r="40" spans="1:31" ht="25.5" hidden="1">
      <c r="A40" s="3">
        <v>400840</v>
      </c>
      <c r="B40" s="27" t="s">
        <v>121</v>
      </c>
      <c r="C40" s="3"/>
      <c r="D40" s="27" t="s">
        <v>140</v>
      </c>
      <c r="E40" s="27" t="s">
        <v>122</v>
      </c>
      <c r="F40" s="30"/>
      <c r="G40" s="30"/>
      <c r="H40" s="30"/>
      <c r="I40" s="30"/>
      <c r="J40" s="20"/>
      <c r="K40" s="20"/>
      <c r="L40" s="20"/>
      <c r="M40" s="20"/>
      <c r="N40" s="20"/>
      <c r="O40" s="20"/>
      <c r="P40" s="26">
        <v>666000</v>
      </c>
      <c r="Q40" s="26">
        <v>0</v>
      </c>
      <c r="R40" s="26">
        <v>605000</v>
      </c>
      <c r="S40" s="26">
        <v>73000</v>
      </c>
      <c r="T40" s="26">
        <v>533000</v>
      </c>
      <c r="U40" s="26">
        <f t="shared" si="1"/>
        <v>533000</v>
      </c>
      <c r="V40" s="26">
        <f t="shared" si="3"/>
        <v>678000</v>
      </c>
      <c r="W40" s="26">
        <f t="shared" si="0"/>
        <v>145000</v>
      </c>
      <c r="X40" s="26">
        <f>P40-U40</f>
        <v>133000</v>
      </c>
      <c r="Y40" s="26"/>
      <c r="Z40" s="28" t="s">
        <v>83</v>
      </c>
      <c r="AA40" s="28" t="s">
        <v>172</v>
      </c>
      <c r="AB40" s="83"/>
      <c r="AC40" s="35">
        <f t="shared" si="2"/>
        <v>666000</v>
      </c>
      <c r="AD40" s="35"/>
      <c r="AE40" s="19"/>
    </row>
    <row r="41" spans="1:31" ht="38.25" hidden="1">
      <c r="A41" s="3">
        <v>43379729</v>
      </c>
      <c r="B41" s="27" t="s">
        <v>186</v>
      </c>
      <c r="C41" s="3">
        <v>2496890</v>
      </c>
      <c r="D41" s="15" t="s">
        <v>28</v>
      </c>
      <c r="E41" s="27" t="s">
        <v>30</v>
      </c>
      <c r="F41" s="30">
        <v>529000</v>
      </c>
      <c r="G41" s="30">
        <v>312000</v>
      </c>
      <c r="H41" s="30">
        <v>735000</v>
      </c>
      <c r="I41" s="30">
        <v>450000</v>
      </c>
      <c r="J41" s="20"/>
      <c r="K41" s="20">
        <f>F41+G41</f>
        <v>841000</v>
      </c>
      <c r="L41" s="20">
        <f>0.2*K41</f>
        <v>168200</v>
      </c>
      <c r="M41" s="20">
        <f>0.4*L41</f>
        <v>67280</v>
      </c>
      <c r="N41" s="20">
        <v>685000</v>
      </c>
      <c r="O41" s="20">
        <v>332900</v>
      </c>
      <c r="P41" s="26">
        <f aca="true" t="shared" si="9" ref="P41:P62">+N41+O41</f>
        <v>1017900</v>
      </c>
      <c r="Q41" s="26">
        <v>81400</v>
      </c>
      <c r="R41" s="26">
        <v>700000</v>
      </c>
      <c r="S41" s="26">
        <v>310000</v>
      </c>
      <c r="T41" s="26">
        <v>616000</v>
      </c>
      <c r="U41" s="26">
        <f t="shared" si="1"/>
        <v>697400</v>
      </c>
      <c r="V41" s="26">
        <f t="shared" si="3"/>
        <v>1010000</v>
      </c>
      <c r="W41" s="26">
        <f t="shared" si="0"/>
        <v>312600</v>
      </c>
      <c r="X41" s="26">
        <v>310000</v>
      </c>
      <c r="Y41" s="26"/>
      <c r="Z41" s="28" t="s">
        <v>86</v>
      </c>
      <c r="AA41" s="28" t="s">
        <v>93</v>
      </c>
      <c r="AB41" s="83"/>
      <c r="AC41" s="35">
        <f t="shared" si="2"/>
        <v>1007400</v>
      </c>
      <c r="AD41" s="35">
        <v>0</v>
      </c>
      <c r="AE41" s="28" t="s">
        <v>189</v>
      </c>
    </row>
    <row r="42" spans="1:31" ht="38.25" customHeight="1">
      <c r="A42" s="3">
        <v>44990260</v>
      </c>
      <c r="B42" s="27" t="s">
        <v>9</v>
      </c>
      <c r="C42" s="3">
        <v>5595277</v>
      </c>
      <c r="D42" s="90" t="s">
        <v>63</v>
      </c>
      <c r="E42" s="90" t="s">
        <v>237</v>
      </c>
      <c r="F42" s="30">
        <v>1331000</v>
      </c>
      <c r="G42" s="30">
        <v>170000</v>
      </c>
      <c r="H42" s="30">
        <v>0</v>
      </c>
      <c r="I42" s="30">
        <v>0</v>
      </c>
      <c r="J42" s="20"/>
      <c r="K42" s="20">
        <v>0</v>
      </c>
      <c r="L42" s="20">
        <f>0.2*K42</f>
        <v>0</v>
      </c>
      <c r="M42" s="20">
        <f>0.4*L42</f>
        <v>0</v>
      </c>
      <c r="N42" s="20">
        <v>600000</v>
      </c>
      <c r="O42" s="20">
        <v>456000</v>
      </c>
      <c r="P42" s="26">
        <f t="shared" si="9"/>
        <v>1056000</v>
      </c>
      <c r="Q42" s="26">
        <v>84500</v>
      </c>
      <c r="R42" s="26">
        <v>968000</v>
      </c>
      <c r="S42" s="26">
        <v>600000</v>
      </c>
      <c r="T42" s="26">
        <v>540000</v>
      </c>
      <c r="U42" s="26">
        <f>+T42+Q42</f>
        <v>624500</v>
      </c>
      <c r="V42" s="26">
        <f>+R42+S42</f>
        <v>1568000</v>
      </c>
      <c r="W42" s="26">
        <f>V42-U42</f>
        <v>943500</v>
      </c>
      <c r="X42" s="26">
        <f>P42-U42</f>
        <v>431500</v>
      </c>
      <c r="Y42" s="26"/>
      <c r="Z42" s="28" t="s">
        <v>82</v>
      </c>
      <c r="AA42" s="28" t="s">
        <v>92</v>
      </c>
      <c r="AB42" s="83"/>
      <c r="AC42" s="35">
        <f>+U42+X42+AB42</f>
        <v>1056000</v>
      </c>
      <c r="AD42" s="35">
        <v>100000</v>
      </c>
      <c r="AE42" s="96" t="s">
        <v>221</v>
      </c>
    </row>
    <row r="43" spans="1:31" ht="25.5">
      <c r="A43" s="3">
        <v>43379729</v>
      </c>
      <c r="B43" s="27" t="s">
        <v>198</v>
      </c>
      <c r="C43" s="3"/>
      <c r="D43" s="15" t="s">
        <v>68</v>
      </c>
      <c r="E43" s="27" t="s">
        <v>109</v>
      </c>
      <c r="F43" s="30"/>
      <c r="G43" s="30"/>
      <c r="H43" s="30"/>
      <c r="I43" s="30"/>
      <c r="J43" s="20"/>
      <c r="K43" s="20"/>
      <c r="L43" s="20"/>
      <c r="M43" s="20"/>
      <c r="N43" s="20">
        <v>1814000</v>
      </c>
      <c r="O43" s="20">
        <v>1144900</v>
      </c>
      <c r="P43" s="26">
        <f t="shared" si="9"/>
        <v>2958900</v>
      </c>
      <c r="Q43" s="26">
        <v>236700</v>
      </c>
      <c r="R43" s="26">
        <v>2300000</v>
      </c>
      <c r="S43" s="26">
        <v>1100000</v>
      </c>
      <c r="T43" s="26">
        <v>2048000</v>
      </c>
      <c r="U43" s="26">
        <f t="shared" si="1"/>
        <v>2284700</v>
      </c>
      <c r="V43" s="26">
        <f t="shared" si="3"/>
        <v>3400000</v>
      </c>
      <c r="W43" s="26">
        <f t="shared" si="0"/>
        <v>1115300</v>
      </c>
      <c r="X43" s="26">
        <f>P43-U43</f>
        <v>674200</v>
      </c>
      <c r="Y43" s="26"/>
      <c r="Z43" s="28" t="s">
        <v>86</v>
      </c>
      <c r="AA43" s="28" t="s">
        <v>93</v>
      </c>
      <c r="AB43" s="83"/>
      <c r="AC43" s="35">
        <f t="shared" si="2"/>
        <v>2958900</v>
      </c>
      <c r="AD43" s="35">
        <v>400000</v>
      </c>
      <c r="AE43" s="28" t="s">
        <v>189</v>
      </c>
    </row>
    <row r="44" spans="1:31" ht="50.25" customHeight="1" hidden="1">
      <c r="A44" s="29">
        <v>60554665</v>
      </c>
      <c r="B44" s="27" t="s">
        <v>19</v>
      </c>
      <c r="C44" s="3">
        <v>9944950</v>
      </c>
      <c r="D44" s="15" t="s">
        <v>18</v>
      </c>
      <c r="E44" s="27" t="s">
        <v>20</v>
      </c>
      <c r="F44" s="30">
        <v>384000</v>
      </c>
      <c r="G44" s="30">
        <v>327000</v>
      </c>
      <c r="H44" s="30">
        <v>424315</v>
      </c>
      <c r="I44" s="30">
        <v>350000</v>
      </c>
      <c r="J44" s="20"/>
      <c r="K44" s="20">
        <f aca="true" t="shared" si="10" ref="K44:K56">F44+G44</f>
        <v>711000</v>
      </c>
      <c r="L44" s="20">
        <f aca="true" t="shared" si="11" ref="L44:L56">0.2*K44</f>
        <v>142200</v>
      </c>
      <c r="M44" s="20">
        <f aca="true" t="shared" si="12" ref="M44:M56">0.4*L44</f>
        <v>56880</v>
      </c>
      <c r="N44" s="20">
        <v>384000</v>
      </c>
      <c r="O44" s="20">
        <v>391800</v>
      </c>
      <c r="P44" s="26">
        <f t="shared" si="9"/>
        <v>775800</v>
      </c>
      <c r="Q44" s="26">
        <v>62100</v>
      </c>
      <c r="R44" s="26">
        <v>388225</v>
      </c>
      <c r="S44" s="26">
        <v>588965</v>
      </c>
      <c r="T44" s="26">
        <v>388000</v>
      </c>
      <c r="U44" s="26">
        <f t="shared" si="1"/>
        <v>450100</v>
      </c>
      <c r="V44" s="26">
        <f t="shared" si="3"/>
        <v>977190</v>
      </c>
      <c r="W44" s="26">
        <f t="shared" si="0"/>
        <v>527090</v>
      </c>
      <c r="X44" s="26">
        <f>P44-U44</f>
        <v>325700</v>
      </c>
      <c r="Y44" s="26"/>
      <c r="Z44" s="28" t="s">
        <v>84</v>
      </c>
      <c r="AA44" s="28" t="s">
        <v>93</v>
      </c>
      <c r="AB44" s="83"/>
      <c r="AC44" s="35">
        <f t="shared" si="2"/>
        <v>775800</v>
      </c>
      <c r="AD44" s="35"/>
      <c r="AE44" s="19"/>
    </row>
    <row r="45" spans="1:31" ht="28.5" customHeight="1" hidden="1">
      <c r="A45" s="3">
        <v>66597064</v>
      </c>
      <c r="B45" s="27" t="s">
        <v>37</v>
      </c>
      <c r="C45" s="3">
        <v>8125444</v>
      </c>
      <c r="D45" s="27" t="s">
        <v>34</v>
      </c>
      <c r="E45" s="27" t="s">
        <v>38</v>
      </c>
      <c r="F45" s="30">
        <v>1056000</v>
      </c>
      <c r="G45" s="30">
        <v>172000</v>
      </c>
      <c r="H45" s="30">
        <v>1349000</v>
      </c>
      <c r="I45" s="30">
        <v>194000</v>
      </c>
      <c r="J45" s="20"/>
      <c r="K45" s="20">
        <f t="shared" si="10"/>
        <v>1228000</v>
      </c>
      <c r="L45" s="20">
        <f t="shared" si="11"/>
        <v>245600</v>
      </c>
      <c r="M45" s="20">
        <f t="shared" si="12"/>
        <v>98240</v>
      </c>
      <c r="N45" s="20">
        <v>1100000</v>
      </c>
      <c r="O45" s="20">
        <v>299100</v>
      </c>
      <c r="P45" s="26">
        <f t="shared" si="9"/>
        <v>1399100</v>
      </c>
      <c r="Q45" s="26">
        <v>112000</v>
      </c>
      <c r="R45" s="26">
        <v>1309000</v>
      </c>
      <c r="S45" s="26">
        <v>303000</v>
      </c>
      <c r="T45" s="26">
        <v>990000</v>
      </c>
      <c r="U45" s="26">
        <f t="shared" si="1"/>
        <v>1102000</v>
      </c>
      <c r="V45" s="26">
        <f t="shared" si="3"/>
        <v>1612000</v>
      </c>
      <c r="W45" s="26">
        <f>V45-U45</f>
        <v>510000</v>
      </c>
      <c r="X45" s="26">
        <f>P45-U45</f>
        <v>297100</v>
      </c>
      <c r="Y45" s="26"/>
      <c r="Z45" s="28" t="s">
        <v>107</v>
      </c>
      <c r="AA45" s="28" t="s">
        <v>93</v>
      </c>
      <c r="AB45" s="83"/>
      <c r="AC45" s="35">
        <f t="shared" si="2"/>
        <v>1399100</v>
      </c>
      <c r="AD45" s="35"/>
      <c r="AE45" s="19"/>
    </row>
    <row r="46" spans="1:31" ht="30.75" customHeight="1" hidden="1">
      <c r="A46" s="3">
        <v>66597064</v>
      </c>
      <c r="B46" s="27" t="s">
        <v>37</v>
      </c>
      <c r="C46" s="3">
        <v>9390296</v>
      </c>
      <c r="D46" s="27" t="s">
        <v>34</v>
      </c>
      <c r="E46" s="27" t="s">
        <v>114</v>
      </c>
      <c r="F46" s="30">
        <v>50000</v>
      </c>
      <c r="G46" s="30">
        <v>2000</v>
      </c>
      <c r="H46" s="30">
        <v>63000</v>
      </c>
      <c r="I46" s="30">
        <v>10000</v>
      </c>
      <c r="J46" s="20"/>
      <c r="K46" s="20">
        <f t="shared" si="10"/>
        <v>52000</v>
      </c>
      <c r="L46" s="20">
        <f t="shared" si="11"/>
        <v>10400</v>
      </c>
      <c r="M46" s="20">
        <f t="shared" si="12"/>
        <v>4160</v>
      </c>
      <c r="N46" s="20">
        <v>50000</v>
      </c>
      <c r="O46" s="20">
        <v>8428</v>
      </c>
      <c r="P46" s="26">
        <f t="shared" si="9"/>
        <v>58428</v>
      </c>
      <c r="Q46" s="26">
        <v>4700</v>
      </c>
      <c r="R46" s="26">
        <v>65000</v>
      </c>
      <c r="S46" s="26">
        <v>0</v>
      </c>
      <c r="T46" s="26">
        <v>45000</v>
      </c>
      <c r="U46" s="26">
        <f t="shared" si="1"/>
        <v>49700</v>
      </c>
      <c r="V46" s="26">
        <f t="shared" si="3"/>
        <v>65000</v>
      </c>
      <c r="W46" s="26">
        <f aca="true" t="shared" si="13" ref="W46:W73">V46-U46</f>
        <v>15300</v>
      </c>
      <c r="X46" s="26">
        <v>8700</v>
      </c>
      <c r="Y46" s="26"/>
      <c r="Z46" s="28" t="s">
        <v>107</v>
      </c>
      <c r="AA46" s="28" t="s">
        <v>93</v>
      </c>
      <c r="AB46" s="83"/>
      <c r="AC46" s="35">
        <f t="shared" si="2"/>
        <v>58400</v>
      </c>
      <c r="AD46" s="35"/>
      <c r="AE46" s="19"/>
    </row>
    <row r="47" spans="1:31" ht="25.5" hidden="1">
      <c r="A47" s="3">
        <v>70283966</v>
      </c>
      <c r="B47" s="27" t="s">
        <v>39</v>
      </c>
      <c r="C47" s="3">
        <v>2560256</v>
      </c>
      <c r="D47" s="27" t="s">
        <v>34</v>
      </c>
      <c r="E47" s="27" t="s">
        <v>39</v>
      </c>
      <c r="F47" s="30">
        <v>700000</v>
      </c>
      <c r="G47" s="30">
        <v>151000</v>
      </c>
      <c r="H47" s="30">
        <v>1315260</v>
      </c>
      <c r="I47" s="30">
        <v>130000</v>
      </c>
      <c r="J47" s="20"/>
      <c r="K47" s="20">
        <f t="shared" si="10"/>
        <v>851000</v>
      </c>
      <c r="L47" s="20">
        <f t="shared" si="11"/>
        <v>170200</v>
      </c>
      <c r="M47" s="20">
        <f t="shared" si="12"/>
        <v>68080</v>
      </c>
      <c r="N47" s="20">
        <v>860000</v>
      </c>
      <c r="O47" s="20">
        <v>79000</v>
      </c>
      <c r="P47" s="26">
        <f t="shared" si="9"/>
        <v>939000</v>
      </c>
      <c r="Q47" s="26">
        <v>75100</v>
      </c>
      <c r="R47" s="26">
        <v>1155484</v>
      </c>
      <c r="S47" s="26">
        <v>80000</v>
      </c>
      <c r="T47" s="26">
        <v>774000</v>
      </c>
      <c r="U47" s="26">
        <f t="shared" si="1"/>
        <v>849100</v>
      </c>
      <c r="V47" s="26">
        <f t="shared" si="3"/>
        <v>1235484</v>
      </c>
      <c r="W47" s="26">
        <f t="shared" si="13"/>
        <v>386384</v>
      </c>
      <c r="X47" s="26">
        <v>248000</v>
      </c>
      <c r="Y47" s="26"/>
      <c r="Z47" s="28" t="s">
        <v>107</v>
      </c>
      <c r="AA47" s="28" t="s">
        <v>93</v>
      </c>
      <c r="AB47" s="83"/>
      <c r="AC47" s="35">
        <f t="shared" si="2"/>
        <v>1097100</v>
      </c>
      <c r="AD47" s="35"/>
      <c r="AE47" s="19"/>
    </row>
    <row r="48" spans="1:31" ht="25.5" hidden="1">
      <c r="A48" s="3">
        <v>69720649</v>
      </c>
      <c r="B48" s="27" t="s">
        <v>40</v>
      </c>
      <c r="C48" s="3">
        <v>2029003</v>
      </c>
      <c r="D48" s="27" t="s">
        <v>34</v>
      </c>
      <c r="E48" s="27" t="s">
        <v>40</v>
      </c>
      <c r="F48" s="30">
        <v>424000</v>
      </c>
      <c r="G48" s="30">
        <v>27000</v>
      </c>
      <c r="H48" s="30">
        <v>646000</v>
      </c>
      <c r="I48" s="30">
        <v>79000</v>
      </c>
      <c r="J48" s="20"/>
      <c r="K48" s="20">
        <f t="shared" si="10"/>
        <v>451000</v>
      </c>
      <c r="L48" s="20">
        <f t="shared" si="11"/>
        <v>90200</v>
      </c>
      <c r="M48" s="20">
        <f t="shared" si="12"/>
        <v>36080</v>
      </c>
      <c r="N48" s="20">
        <v>424000</v>
      </c>
      <c r="O48" s="20">
        <v>0</v>
      </c>
      <c r="P48" s="26">
        <f t="shared" si="9"/>
        <v>424000</v>
      </c>
      <c r="Q48" s="26">
        <v>34000</v>
      </c>
      <c r="R48" s="26">
        <v>617000</v>
      </c>
      <c r="S48" s="26">
        <v>45000</v>
      </c>
      <c r="T48" s="26">
        <v>381000</v>
      </c>
      <c r="U48" s="26">
        <f t="shared" si="1"/>
        <v>415000</v>
      </c>
      <c r="V48" s="26">
        <f t="shared" si="3"/>
        <v>662000</v>
      </c>
      <c r="W48" s="26">
        <f t="shared" si="13"/>
        <v>247000</v>
      </c>
      <c r="X48" s="26">
        <v>200000</v>
      </c>
      <c r="Y48" s="26"/>
      <c r="Z48" s="28" t="s">
        <v>107</v>
      </c>
      <c r="AA48" s="28" t="s">
        <v>93</v>
      </c>
      <c r="AB48" s="83"/>
      <c r="AC48" s="35">
        <f t="shared" si="2"/>
        <v>615000</v>
      </c>
      <c r="AD48" s="35"/>
      <c r="AE48" s="19"/>
    </row>
    <row r="49" spans="1:31" ht="42.75" customHeight="1" hidden="1">
      <c r="A49" s="3">
        <v>65761979</v>
      </c>
      <c r="B49" s="27" t="s">
        <v>26</v>
      </c>
      <c r="C49" s="3">
        <v>2328357</v>
      </c>
      <c r="D49" s="15" t="s">
        <v>22</v>
      </c>
      <c r="E49" s="27" t="s">
        <v>27</v>
      </c>
      <c r="F49" s="30">
        <v>178000</v>
      </c>
      <c r="G49" s="30">
        <v>27600</v>
      </c>
      <c r="H49" s="30">
        <v>317000</v>
      </c>
      <c r="I49" s="30">
        <v>172200</v>
      </c>
      <c r="J49" s="20"/>
      <c r="K49" s="20">
        <f t="shared" si="10"/>
        <v>205600</v>
      </c>
      <c r="L49" s="20">
        <f t="shared" si="11"/>
        <v>41120</v>
      </c>
      <c r="M49" s="20">
        <f t="shared" si="12"/>
        <v>16448</v>
      </c>
      <c r="N49" s="20">
        <v>178000</v>
      </c>
      <c r="O49" s="20">
        <v>152700</v>
      </c>
      <c r="P49" s="26">
        <f t="shared" si="9"/>
        <v>330700</v>
      </c>
      <c r="Q49" s="26">
        <v>26500</v>
      </c>
      <c r="R49" s="26">
        <v>324300</v>
      </c>
      <c r="S49" s="26">
        <v>110622</v>
      </c>
      <c r="T49" s="26">
        <v>178000</v>
      </c>
      <c r="U49" s="26">
        <f t="shared" si="1"/>
        <v>204500</v>
      </c>
      <c r="V49" s="26">
        <f t="shared" si="3"/>
        <v>434922</v>
      </c>
      <c r="W49" s="26">
        <f t="shared" si="13"/>
        <v>230422</v>
      </c>
      <c r="X49" s="26">
        <f>P49-U49</f>
        <v>126200</v>
      </c>
      <c r="Y49" s="26"/>
      <c r="Z49" s="28" t="s">
        <v>85</v>
      </c>
      <c r="AA49" s="28" t="s">
        <v>93</v>
      </c>
      <c r="AB49" s="83"/>
      <c r="AC49" s="35">
        <f t="shared" si="2"/>
        <v>330700</v>
      </c>
      <c r="AD49" s="35"/>
      <c r="AE49" s="19"/>
    </row>
    <row r="50" spans="1:31" ht="41.25" customHeight="1" hidden="1">
      <c r="A50" s="3">
        <v>15060233</v>
      </c>
      <c r="B50" s="27" t="s">
        <v>4</v>
      </c>
      <c r="C50" s="3">
        <v>1556513</v>
      </c>
      <c r="D50" s="15" t="s">
        <v>2</v>
      </c>
      <c r="E50" s="27" t="s">
        <v>5</v>
      </c>
      <c r="F50" s="30">
        <v>605000</v>
      </c>
      <c r="G50" s="30">
        <v>163000</v>
      </c>
      <c r="H50" s="30">
        <v>873500</v>
      </c>
      <c r="I50" s="30">
        <v>163000</v>
      </c>
      <c r="J50" s="20"/>
      <c r="K50" s="20">
        <f t="shared" si="10"/>
        <v>768000</v>
      </c>
      <c r="L50" s="20">
        <f t="shared" si="11"/>
        <v>153600</v>
      </c>
      <c r="M50" s="20">
        <f t="shared" si="12"/>
        <v>61440</v>
      </c>
      <c r="N50" s="20">
        <v>605000</v>
      </c>
      <c r="O50" s="20">
        <v>178300</v>
      </c>
      <c r="P50" s="26">
        <f t="shared" si="9"/>
        <v>783300</v>
      </c>
      <c r="Q50" s="26">
        <v>62600</v>
      </c>
      <c r="R50" s="26">
        <v>843000</v>
      </c>
      <c r="S50" s="26">
        <v>178300</v>
      </c>
      <c r="T50" s="26">
        <v>544000</v>
      </c>
      <c r="U50" s="26">
        <f t="shared" si="1"/>
        <v>606600</v>
      </c>
      <c r="V50" s="26">
        <f t="shared" si="3"/>
        <v>1021300</v>
      </c>
      <c r="W50" s="26">
        <f t="shared" si="13"/>
        <v>414700</v>
      </c>
      <c r="X50" s="26">
        <v>115000</v>
      </c>
      <c r="Y50" s="26"/>
      <c r="Z50" s="28" t="s">
        <v>83</v>
      </c>
      <c r="AA50" s="28" t="s">
        <v>92</v>
      </c>
      <c r="AB50" s="83">
        <v>61000</v>
      </c>
      <c r="AC50" s="35">
        <f t="shared" si="2"/>
        <v>782600</v>
      </c>
      <c r="AD50" s="35"/>
      <c r="AE50" s="19"/>
    </row>
    <row r="51" spans="1:31" ht="64.5" customHeight="1" hidden="1">
      <c r="A51" s="3">
        <v>15060233</v>
      </c>
      <c r="B51" s="27" t="s">
        <v>4</v>
      </c>
      <c r="C51" s="3">
        <v>7776230</v>
      </c>
      <c r="D51" s="15" t="s">
        <v>7</v>
      </c>
      <c r="E51" s="27" t="s">
        <v>15</v>
      </c>
      <c r="F51" s="30">
        <v>1845000</v>
      </c>
      <c r="G51" s="30">
        <v>227000</v>
      </c>
      <c r="H51" s="30">
        <v>2097000</v>
      </c>
      <c r="I51" s="30">
        <v>234000</v>
      </c>
      <c r="J51" s="20"/>
      <c r="K51" s="20">
        <f t="shared" si="10"/>
        <v>2072000</v>
      </c>
      <c r="L51" s="20">
        <f t="shared" si="11"/>
        <v>414400</v>
      </c>
      <c r="M51" s="20">
        <f t="shared" si="12"/>
        <v>165760</v>
      </c>
      <c r="N51" s="20">
        <v>1800000</v>
      </c>
      <c r="O51" s="20">
        <v>313400</v>
      </c>
      <c r="P51" s="26">
        <f t="shared" si="9"/>
        <v>2113400</v>
      </c>
      <c r="Q51" s="26">
        <v>169100</v>
      </c>
      <c r="R51" s="26">
        <v>2113000</v>
      </c>
      <c r="S51" s="26">
        <v>320000</v>
      </c>
      <c r="T51" s="26">
        <v>1620000</v>
      </c>
      <c r="U51" s="26">
        <f t="shared" si="1"/>
        <v>1789100</v>
      </c>
      <c r="V51" s="26">
        <f t="shared" si="3"/>
        <v>2433000</v>
      </c>
      <c r="W51" s="26">
        <f t="shared" si="13"/>
        <v>643900</v>
      </c>
      <c r="X51" s="26">
        <v>144000</v>
      </c>
      <c r="Y51" s="26"/>
      <c r="Z51" s="28" t="s">
        <v>83</v>
      </c>
      <c r="AA51" s="28" t="s">
        <v>92</v>
      </c>
      <c r="AB51" s="83">
        <v>180000</v>
      </c>
      <c r="AC51" s="35">
        <f t="shared" si="2"/>
        <v>2113100</v>
      </c>
      <c r="AD51" s="35"/>
      <c r="AE51" s="19"/>
    </row>
    <row r="52" spans="1:31" ht="27.75" customHeight="1" hidden="1">
      <c r="A52" s="3">
        <v>15060233</v>
      </c>
      <c r="B52" s="27" t="s">
        <v>4</v>
      </c>
      <c r="C52" s="3">
        <v>8496850</v>
      </c>
      <c r="D52" s="27" t="s">
        <v>34</v>
      </c>
      <c r="E52" s="27" t="s">
        <v>41</v>
      </c>
      <c r="F52" s="30">
        <v>546000</v>
      </c>
      <c r="G52" s="30">
        <v>138000</v>
      </c>
      <c r="H52" s="30">
        <v>628500</v>
      </c>
      <c r="I52" s="30">
        <v>115000</v>
      </c>
      <c r="J52" s="20"/>
      <c r="K52" s="20">
        <f t="shared" si="10"/>
        <v>684000</v>
      </c>
      <c r="L52" s="20">
        <f t="shared" si="11"/>
        <v>136800</v>
      </c>
      <c r="M52" s="20">
        <f t="shared" si="12"/>
        <v>54720</v>
      </c>
      <c r="N52" s="20">
        <v>546000</v>
      </c>
      <c r="O52" s="20">
        <v>151600</v>
      </c>
      <c r="P52" s="26">
        <f t="shared" si="9"/>
        <v>697600</v>
      </c>
      <c r="Q52" s="26">
        <v>55800</v>
      </c>
      <c r="R52" s="26">
        <v>599500</v>
      </c>
      <c r="S52" s="26">
        <v>151600</v>
      </c>
      <c r="T52" s="26">
        <v>491000</v>
      </c>
      <c r="U52" s="26">
        <f t="shared" si="1"/>
        <v>546800</v>
      </c>
      <c r="V52" s="26">
        <f t="shared" si="3"/>
        <v>751100</v>
      </c>
      <c r="W52" s="26">
        <f t="shared" si="13"/>
        <v>204300</v>
      </c>
      <c r="X52" s="26">
        <v>96000</v>
      </c>
      <c r="Y52" s="26"/>
      <c r="Z52" s="28" t="s">
        <v>107</v>
      </c>
      <c r="AA52" s="28" t="s">
        <v>92</v>
      </c>
      <c r="AB52" s="83">
        <v>55000</v>
      </c>
      <c r="AC52" s="35">
        <f t="shared" si="2"/>
        <v>697800</v>
      </c>
      <c r="AD52" s="35"/>
      <c r="AE52" s="19"/>
    </row>
    <row r="53" spans="1:31" ht="25.5" hidden="1">
      <c r="A53" s="3">
        <v>15060233</v>
      </c>
      <c r="B53" s="27" t="s">
        <v>4</v>
      </c>
      <c r="C53" s="3">
        <v>6254782</v>
      </c>
      <c r="D53" s="15" t="s">
        <v>48</v>
      </c>
      <c r="E53" s="27" t="s">
        <v>52</v>
      </c>
      <c r="F53" s="30">
        <v>976000</v>
      </c>
      <c r="G53" s="30">
        <v>120000</v>
      </c>
      <c r="H53" s="30">
        <v>1327000</v>
      </c>
      <c r="I53" s="30">
        <v>120000</v>
      </c>
      <c r="J53" s="20"/>
      <c r="K53" s="20">
        <f t="shared" si="10"/>
        <v>1096000</v>
      </c>
      <c r="L53" s="20">
        <f t="shared" si="11"/>
        <v>219200</v>
      </c>
      <c r="M53" s="20">
        <f t="shared" si="12"/>
        <v>87680</v>
      </c>
      <c r="N53" s="20">
        <v>1076000</v>
      </c>
      <c r="O53" s="20">
        <v>93100</v>
      </c>
      <c r="P53" s="26">
        <f t="shared" si="9"/>
        <v>1169100</v>
      </c>
      <c r="Q53" s="26">
        <v>93500</v>
      </c>
      <c r="R53" s="26">
        <v>1588000</v>
      </c>
      <c r="S53" s="26">
        <v>100000</v>
      </c>
      <c r="T53" s="26">
        <v>968000</v>
      </c>
      <c r="U53" s="26">
        <f t="shared" si="1"/>
        <v>1061500</v>
      </c>
      <c r="V53" s="26">
        <f t="shared" si="3"/>
        <v>1688000</v>
      </c>
      <c r="W53" s="26">
        <f t="shared" si="13"/>
        <v>626500</v>
      </c>
      <c r="X53" s="26">
        <v>0</v>
      </c>
      <c r="Y53" s="26"/>
      <c r="Z53" s="28" t="s">
        <v>82</v>
      </c>
      <c r="AA53" s="28" t="s">
        <v>92</v>
      </c>
      <c r="AB53" s="83">
        <v>107000</v>
      </c>
      <c r="AC53" s="35">
        <f t="shared" si="2"/>
        <v>1168500</v>
      </c>
      <c r="AD53" s="35"/>
      <c r="AE53" s="19"/>
    </row>
    <row r="54" spans="1:31" ht="35.25" customHeight="1" hidden="1">
      <c r="A54" s="3">
        <v>15060233</v>
      </c>
      <c r="B54" s="27" t="s">
        <v>4</v>
      </c>
      <c r="C54" s="3">
        <v>8307350</v>
      </c>
      <c r="D54" s="15" t="s">
        <v>55</v>
      </c>
      <c r="E54" s="27" t="s">
        <v>57</v>
      </c>
      <c r="F54" s="30">
        <v>1100000</v>
      </c>
      <c r="G54" s="30">
        <v>81600</v>
      </c>
      <c r="H54" s="30">
        <v>1330500</v>
      </c>
      <c r="I54" s="30">
        <v>88426</v>
      </c>
      <c r="J54" s="20"/>
      <c r="K54" s="20">
        <f t="shared" si="10"/>
        <v>1181600</v>
      </c>
      <c r="L54" s="20">
        <f t="shared" si="11"/>
        <v>236320</v>
      </c>
      <c r="M54" s="20">
        <f t="shared" si="12"/>
        <v>94528</v>
      </c>
      <c r="N54" s="20">
        <v>1100000</v>
      </c>
      <c r="O54" s="20">
        <v>105200</v>
      </c>
      <c r="P54" s="26">
        <f t="shared" si="9"/>
        <v>1205200</v>
      </c>
      <c r="Q54" s="26">
        <v>96400</v>
      </c>
      <c r="R54" s="26">
        <v>1530000</v>
      </c>
      <c r="S54" s="26">
        <v>159000</v>
      </c>
      <c r="T54" s="26">
        <v>990000</v>
      </c>
      <c r="U54" s="26">
        <f t="shared" si="1"/>
        <v>1086400</v>
      </c>
      <c r="V54" s="26">
        <f t="shared" si="3"/>
        <v>1689000</v>
      </c>
      <c r="W54" s="26">
        <f t="shared" si="13"/>
        <v>602600</v>
      </c>
      <c r="X54" s="26">
        <v>9000</v>
      </c>
      <c r="Y54" s="26"/>
      <c r="Z54" s="28" t="s">
        <v>88</v>
      </c>
      <c r="AA54" s="28" t="s">
        <v>92</v>
      </c>
      <c r="AB54" s="83">
        <v>110000</v>
      </c>
      <c r="AC54" s="35">
        <f t="shared" si="2"/>
        <v>1205400</v>
      </c>
      <c r="AD54" s="35"/>
      <c r="AE54" s="19"/>
    </row>
    <row r="55" spans="1:31" ht="33.75" customHeight="1" hidden="1">
      <c r="A55" s="3">
        <v>47224541</v>
      </c>
      <c r="B55" s="27" t="s">
        <v>42</v>
      </c>
      <c r="C55" s="3">
        <v>1810833</v>
      </c>
      <c r="D55" s="27" t="s">
        <v>34</v>
      </c>
      <c r="E55" s="27" t="s">
        <v>43</v>
      </c>
      <c r="F55" s="30">
        <v>498800</v>
      </c>
      <c r="G55" s="30">
        <v>160000</v>
      </c>
      <c r="H55" s="30">
        <v>651556</v>
      </c>
      <c r="I55" s="30">
        <v>160000</v>
      </c>
      <c r="J55" s="20"/>
      <c r="K55" s="20">
        <f t="shared" si="10"/>
        <v>658800</v>
      </c>
      <c r="L55" s="20">
        <f t="shared" si="11"/>
        <v>131760</v>
      </c>
      <c r="M55" s="20">
        <f t="shared" si="12"/>
        <v>52704</v>
      </c>
      <c r="N55" s="20">
        <v>500000</v>
      </c>
      <c r="O55" s="20">
        <v>234100</v>
      </c>
      <c r="P55" s="26">
        <f t="shared" si="9"/>
        <v>734100</v>
      </c>
      <c r="Q55" s="26">
        <v>58700</v>
      </c>
      <c r="R55" s="26">
        <v>696564</v>
      </c>
      <c r="S55" s="26">
        <v>150000</v>
      </c>
      <c r="T55" s="26">
        <v>450000</v>
      </c>
      <c r="U55" s="26">
        <f t="shared" si="1"/>
        <v>508700</v>
      </c>
      <c r="V55" s="26">
        <f t="shared" si="3"/>
        <v>846564</v>
      </c>
      <c r="W55" s="26">
        <f t="shared" si="13"/>
        <v>337864</v>
      </c>
      <c r="X55" s="26">
        <v>250000</v>
      </c>
      <c r="Y55" s="26"/>
      <c r="Z55" s="28" t="s">
        <v>107</v>
      </c>
      <c r="AA55" s="28" t="s">
        <v>92</v>
      </c>
      <c r="AB55" s="83">
        <v>50000</v>
      </c>
      <c r="AC55" s="35">
        <f t="shared" si="2"/>
        <v>808700</v>
      </c>
      <c r="AD55" s="35"/>
      <c r="AE55" s="19"/>
    </row>
    <row r="56" spans="1:31" ht="27.75" customHeight="1" hidden="1">
      <c r="A56" s="3">
        <v>47224541</v>
      </c>
      <c r="B56" s="27" t="s">
        <v>42</v>
      </c>
      <c r="C56" s="3">
        <v>4632272</v>
      </c>
      <c r="D56" s="15" t="s">
        <v>48</v>
      </c>
      <c r="E56" s="27" t="s">
        <v>53</v>
      </c>
      <c r="F56" s="30">
        <v>623000</v>
      </c>
      <c r="G56" s="30">
        <v>298000</v>
      </c>
      <c r="H56" s="30">
        <v>1002200</v>
      </c>
      <c r="I56" s="30">
        <v>300000</v>
      </c>
      <c r="J56" s="20"/>
      <c r="K56" s="20">
        <f t="shared" si="10"/>
        <v>921000</v>
      </c>
      <c r="L56" s="20">
        <f t="shared" si="11"/>
        <v>184200</v>
      </c>
      <c r="M56" s="20">
        <f t="shared" si="12"/>
        <v>73680</v>
      </c>
      <c r="N56" s="20">
        <v>866000</v>
      </c>
      <c r="O56" s="20">
        <v>82300</v>
      </c>
      <c r="P56" s="26">
        <f t="shared" si="9"/>
        <v>948300</v>
      </c>
      <c r="Q56" s="26">
        <v>75900</v>
      </c>
      <c r="R56" s="26">
        <v>880000</v>
      </c>
      <c r="S56" s="26">
        <v>100000</v>
      </c>
      <c r="T56" s="26">
        <v>779000</v>
      </c>
      <c r="U56" s="26">
        <f t="shared" si="1"/>
        <v>854900</v>
      </c>
      <c r="V56" s="26">
        <f t="shared" si="3"/>
        <v>980000</v>
      </c>
      <c r="W56" s="26">
        <f t="shared" si="13"/>
        <v>125100</v>
      </c>
      <c r="X56" s="26">
        <v>7000</v>
      </c>
      <c r="Y56" s="26">
        <v>93000</v>
      </c>
      <c r="Z56" s="28" t="s">
        <v>82</v>
      </c>
      <c r="AA56" s="28" t="s">
        <v>92</v>
      </c>
      <c r="AB56" s="83"/>
      <c r="AC56" s="35">
        <f t="shared" si="2"/>
        <v>861900</v>
      </c>
      <c r="AD56" s="35"/>
      <c r="AE56" s="19"/>
    </row>
    <row r="57" spans="1:31" ht="24.75" customHeight="1" hidden="1">
      <c r="A57" s="3">
        <v>47224541</v>
      </c>
      <c r="B57" s="27" t="s">
        <v>42</v>
      </c>
      <c r="C57" s="3"/>
      <c r="D57" s="27" t="s">
        <v>61</v>
      </c>
      <c r="E57" s="27" t="s">
        <v>123</v>
      </c>
      <c r="F57" s="30"/>
      <c r="G57" s="30"/>
      <c r="H57" s="30"/>
      <c r="I57" s="30"/>
      <c r="J57" s="20"/>
      <c r="K57" s="20"/>
      <c r="L57" s="20"/>
      <c r="M57" s="20"/>
      <c r="N57" s="20">
        <v>0</v>
      </c>
      <c r="O57" s="20">
        <v>300000</v>
      </c>
      <c r="P57" s="26">
        <f t="shared" si="9"/>
        <v>300000</v>
      </c>
      <c r="Q57" s="26">
        <v>27300</v>
      </c>
      <c r="R57" s="26">
        <v>500000</v>
      </c>
      <c r="S57" s="26">
        <v>200000</v>
      </c>
      <c r="T57" s="26">
        <v>400000</v>
      </c>
      <c r="U57" s="26">
        <f t="shared" si="1"/>
        <v>427300</v>
      </c>
      <c r="V57" s="26">
        <f t="shared" si="3"/>
        <v>700000</v>
      </c>
      <c r="W57" s="26">
        <f t="shared" si="13"/>
        <v>272700</v>
      </c>
      <c r="X57" s="26">
        <v>70000</v>
      </c>
      <c r="Y57" s="26">
        <v>270000</v>
      </c>
      <c r="Z57" s="28" t="s">
        <v>88</v>
      </c>
      <c r="AA57" s="28" t="s">
        <v>92</v>
      </c>
      <c r="AB57" s="83"/>
      <c r="AC57" s="35">
        <f t="shared" si="2"/>
        <v>497300</v>
      </c>
      <c r="AD57" s="35"/>
      <c r="AE57" s="19"/>
    </row>
    <row r="58" spans="1:31" ht="25.5" hidden="1">
      <c r="A58" s="3">
        <v>22673377</v>
      </c>
      <c r="B58" s="27" t="s">
        <v>108</v>
      </c>
      <c r="C58" s="3"/>
      <c r="D58" s="27" t="s">
        <v>34</v>
      </c>
      <c r="E58" s="27" t="s">
        <v>134</v>
      </c>
      <c r="F58" s="30"/>
      <c r="G58" s="30"/>
      <c r="H58" s="30"/>
      <c r="I58" s="30"/>
      <c r="J58" s="20"/>
      <c r="K58" s="20"/>
      <c r="L58" s="20"/>
      <c r="M58" s="20"/>
      <c r="N58" s="20">
        <v>270000</v>
      </c>
      <c r="O58" s="20">
        <v>0</v>
      </c>
      <c r="P58" s="26">
        <f t="shared" si="9"/>
        <v>270000</v>
      </c>
      <c r="Q58" s="26">
        <f>P58*0.08</f>
        <v>21600</v>
      </c>
      <c r="R58" s="26">
        <v>425650</v>
      </c>
      <c r="S58" s="26">
        <v>0</v>
      </c>
      <c r="T58" s="26">
        <v>243000</v>
      </c>
      <c r="U58" s="26">
        <f t="shared" si="1"/>
        <v>264600</v>
      </c>
      <c r="V58" s="26">
        <f t="shared" si="3"/>
        <v>425650</v>
      </c>
      <c r="W58" s="26">
        <f t="shared" si="13"/>
        <v>161050</v>
      </c>
      <c r="X58" s="26">
        <f>P58-U58</f>
        <v>5400</v>
      </c>
      <c r="Y58" s="26"/>
      <c r="Z58" s="28" t="s">
        <v>107</v>
      </c>
      <c r="AA58" s="28" t="s">
        <v>93</v>
      </c>
      <c r="AB58" s="83"/>
      <c r="AC58" s="35">
        <f t="shared" si="2"/>
        <v>270000</v>
      </c>
      <c r="AD58" s="35"/>
      <c r="AE58" s="19"/>
    </row>
    <row r="59" spans="1:31" ht="20.25" customHeight="1" hidden="1">
      <c r="A59" s="3">
        <v>22673377</v>
      </c>
      <c r="B59" s="27" t="s">
        <v>108</v>
      </c>
      <c r="C59" s="3"/>
      <c r="D59" s="15" t="s">
        <v>46</v>
      </c>
      <c r="E59" s="27" t="s">
        <v>108</v>
      </c>
      <c r="F59" s="30"/>
      <c r="G59" s="30"/>
      <c r="H59" s="30"/>
      <c r="I59" s="30"/>
      <c r="J59" s="20"/>
      <c r="K59" s="20"/>
      <c r="L59" s="20"/>
      <c r="M59" s="20"/>
      <c r="N59" s="20">
        <v>200000</v>
      </c>
      <c r="O59" s="20">
        <v>520100</v>
      </c>
      <c r="P59" s="26">
        <f t="shared" si="9"/>
        <v>720100</v>
      </c>
      <c r="Q59" s="26">
        <v>57600</v>
      </c>
      <c r="R59" s="26">
        <v>1618000</v>
      </c>
      <c r="S59" s="26">
        <v>550000</v>
      </c>
      <c r="T59" s="26">
        <v>450000</v>
      </c>
      <c r="U59" s="26">
        <f t="shared" si="1"/>
        <v>507600</v>
      </c>
      <c r="V59" s="26">
        <f t="shared" si="3"/>
        <v>2168000</v>
      </c>
      <c r="W59" s="26">
        <f t="shared" si="13"/>
        <v>1660400</v>
      </c>
      <c r="X59" s="26">
        <v>400000</v>
      </c>
      <c r="Y59" s="26">
        <v>300000</v>
      </c>
      <c r="Z59" s="28" t="s">
        <v>87</v>
      </c>
      <c r="AA59" s="28" t="s">
        <v>112</v>
      </c>
      <c r="AB59" s="83"/>
      <c r="AC59" s="35">
        <f t="shared" si="2"/>
        <v>907600</v>
      </c>
      <c r="AD59" s="35"/>
      <c r="AE59" s="19"/>
    </row>
    <row r="60" spans="1:31" ht="51.75" customHeight="1" hidden="1">
      <c r="A60" s="3">
        <v>45659028</v>
      </c>
      <c r="B60" s="27" t="s">
        <v>32</v>
      </c>
      <c r="C60" s="3">
        <v>9459540</v>
      </c>
      <c r="D60" s="27" t="s">
        <v>34</v>
      </c>
      <c r="E60" s="27" t="s">
        <v>44</v>
      </c>
      <c r="F60" s="30">
        <v>595000</v>
      </c>
      <c r="G60" s="30">
        <v>67000</v>
      </c>
      <c r="H60" s="30">
        <v>731611</v>
      </c>
      <c r="I60" s="30">
        <v>68000</v>
      </c>
      <c r="J60" s="20"/>
      <c r="K60" s="20">
        <f>F60+G60</f>
        <v>662000</v>
      </c>
      <c r="L60" s="20">
        <f>0.2*K60</f>
        <v>132400</v>
      </c>
      <c r="M60" s="20">
        <f>0.4*L60</f>
        <v>52960</v>
      </c>
      <c r="N60" s="20">
        <v>653000</v>
      </c>
      <c r="O60" s="20">
        <v>104400</v>
      </c>
      <c r="P60" s="26">
        <f t="shared" si="9"/>
        <v>757400</v>
      </c>
      <c r="Q60" s="26">
        <v>60600</v>
      </c>
      <c r="R60" s="26">
        <v>786336</v>
      </c>
      <c r="S60" s="26">
        <v>105000</v>
      </c>
      <c r="T60" s="26">
        <v>587000</v>
      </c>
      <c r="U60" s="26">
        <f t="shared" si="1"/>
        <v>647600</v>
      </c>
      <c r="V60" s="26">
        <f t="shared" si="3"/>
        <v>891336</v>
      </c>
      <c r="W60" s="26">
        <f t="shared" si="13"/>
        <v>243736</v>
      </c>
      <c r="X60" s="26">
        <v>94000</v>
      </c>
      <c r="Y60" s="26"/>
      <c r="Z60" s="28" t="s">
        <v>107</v>
      </c>
      <c r="AA60" s="28" t="s">
        <v>93</v>
      </c>
      <c r="AB60" s="83">
        <v>15000</v>
      </c>
      <c r="AC60" s="35">
        <f t="shared" si="2"/>
        <v>756600</v>
      </c>
      <c r="AD60" s="35"/>
      <c r="AE60" s="19"/>
    </row>
    <row r="61" spans="1:31" ht="25.5" hidden="1">
      <c r="A61" s="3">
        <v>45659028</v>
      </c>
      <c r="B61" s="27" t="s">
        <v>32</v>
      </c>
      <c r="C61" s="3">
        <v>5078660</v>
      </c>
      <c r="D61" s="15" t="s">
        <v>48</v>
      </c>
      <c r="E61" s="27" t="s">
        <v>50</v>
      </c>
      <c r="F61" s="30">
        <v>516000</v>
      </c>
      <c r="G61" s="30">
        <v>384000</v>
      </c>
      <c r="H61" s="30">
        <v>720096</v>
      </c>
      <c r="I61" s="30">
        <v>385000</v>
      </c>
      <c r="J61" s="20"/>
      <c r="K61" s="20">
        <f>F61+G61</f>
        <v>900000</v>
      </c>
      <c r="L61" s="20">
        <f>0.2*K61</f>
        <v>180000</v>
      </c>
      <c r="M61" s="20">
        <f>0.4*L61</f>
        <v>72000</v>
      </c>
      <c r="N61" s="20">
        <v>516000</v>
      </c>
      <c r="O61" s="20">
        <v>602000</v>
      </c>
      <c r="P61" s="26">
        <f t="shared" si="9"/>
        <v>1118000</v>
      </c>
      <c r="Q61" s="26">
        <v>89400</v>
      </c>
      <c r="R61" s="26">
        <v>716790</v>
      </c>
      <c r="S61" s="26">
        <v>605000</v>
      </c>
      <c r="T61" s="26">
        <v>464000</v>
      </c>
      <c r="U61" s="26">
        <f t="shared" si="1"/>
        <v>553400</v>
      </c>
      <c r="V61" s="26">
        <f t="shared" si="3"/>
        <v>1321790</v>
      </c>
      <c r="W61" s="26">
        <f t="shared" si="13"/>
        <v>768390</v>
      </c>
      <c r="X61" s="26">
        <v>512000</v>
      </c>
      <c r="Y61" s="26"/>
      <c r="Z61" s="28" t="s">
        <v>82</v>
      </c>
      <c r="AA61" s="28" t="s">
        <v>93</v>
      </c>
      <c r="AB61" s="83">
        <v>52000</v>
      </c>
      <c r="AC61" s="35">
        <f t="shared" si="2"/>
        <v>1117400</v>
      </c>
      <c r="AD61" s="35"/>
      <c r="AE61" s="19"/>
    </row>
    <row r="62" spans="1:34" s="21" customFormat="1" ht="25.5" hidden="1">
      <c r="A62" s="29">
        <v>44990260</v>
      </c>
      <c r="B62" s="27" t="s">
        <v>32</v>
      </c>
      <c r="C62" s="3">
        <v>8414368</v>
      </c>
      <c r="D62" s="15" t="s">
        <v>55</v>
      </c>
      <c r="E62" s="27" t="s">
        <v>58</v>
      </c>
      <c r="F62" s="30">
        <v>510000</v>
      </c>
      <c r="G62" s="30">
        <v>19500</v>
      </c>
      <c r="H62" s="30">
        <v>594746</v>
      </c>
      <c r="I62" s="30">
        <v>20000</v>
      </c>
      <c r="J62" s="20"/>
      <c r="K62" s="20">
        <f>F62+G62</f>
        <v>529500</v>
      </c>
      <c r="L62" s="20">
        <f>0.2*K62</f>
        <v>105900</v>
      </c>
      <c r="M62" s="20">
        <f>0.4*L62</f>
        <v>42360</v>
      </c>
      <c r="N62" s="20">
        <v>546000</v>
      </c>
      <c r="O62" s="20">
        <v>46100</v>
      </c>
      <c r="P62" s="26">
        <f t="shared" si="9"/>
        <v>592100</v>
      </c>
      <c r="Q62" s="26">
        <v>47400</v>
      </c>
      <c r="R62" s="26">
        <v>659470</v>
      </c>
      <c r="S62" s="26">
        <v>47000</v>
      </c>
      <c r="T62" s="26">
        <v>491000</v>
      </c>
      <c r="U62" s="26">
        <f t="shared" si="1"/>
        <v>538400</v>
      </c>
      <c r="V62" s="26">
        <f t="shared" si="3"/>
        <v>706470</v>
      </c>
      <c r="W62" s="26">
        <f t="shared" si="13"/>
        <v>168070</v>
      </c>
      <c r="X62" s="26">
        <v>0</v>
      </c>
      <c r="Y62" s="26"/>
      <c r="Z62" s="28" t="s">
        <v>88</v>
      </c>
      <c r="AA62" s="28" t="s">
        <v>93</v>
      </c>
      <c r="AB62" s="83">
        <v>53000</v>
      </c>
      <c r="AC62" s="35">
        <f t="shared" si="2"/>
        <v>591400</v>
      </c>
      <c r="AD62" s="35"/>
      <c r="AE62" s="19"/>
      <c r="AF62" s="19"/>
      <c r="AG62" s="19"/>
      <c r="AH62" s="19"/>
    </row>
    <row r="63" spans="1:34" s="21" customFormat="1" ht="25.5" hidden="1">
      <c r="A63" s="29"/>
      <c r="B63" s="27" t="s">
        <v>148</v>
      </c>
      <c r="C63" s="3"/>
      <c r="D63" s="15" t="s">
        <v>34</v>
      </c>
      <c r="E63" s="27"/>
      <c r="F63" s="30"/>
      <c r="G63" s="30"/>
      <c r="H63" s="30"/>
      <c r="I63" s="30"/>
      <c r="J63" s="20"/>
      <c r="K63" s="20"/>
      <c r="L63" s="20"/>
      <c r="M63" s="20"/>
      <c r="N63" s="20"/>
      <c r="O63" s="20"/>
      <c r="P63" s="26"/>
      <c r="Q63" s="26"/>
      <c r="R63" s="26"/>
      <c r="S63" s="26">
        <v>0</v>
      </c>
      <c r="T63" s="26">
        <v>0</v>
      </c>
      <c r="U63" s="26"/>
      <c r="V63" s="26">
        <v>132000</v>
      </c>
      <c r="W63" s="26"/>
      <c r="X63" s="26">
        <v>0</v>
      </c>
      <c r="Y63" s="26"/>
      <c r="Z63" s="28"/>
      <c r="AA63" s="28"/>
      <c r="AB63" s="83"/>
      <c r="AC63" s="35">
        <f t="shared" si="2"/>
        <v>0</v>
      </c>
      <c r="AD63" s="35"/>
      <c r="AE63" s="19"/>
      <c r="AF63" s="19"/>
      <c r="AG63" s="19"/>
      <c r="AH63" s="19"/>
    </row>
    <row r="64" spans="1:34" s="21" customFormat="1" ht="25.5" hidden="1">
      <c r="A64" s="29">
        <v>70188467</v>
      </c>
      <c r="B64" s="27" t="s">
        <v>124</v>
      </c>
      <c r="C64" s="3"/>
      <c r="D64" s="15" t="s">
        <v>140</v>
      </c>
      <c r="E64" s="27" t="s">
        <v>125</v>
      </c>
      <c r="F64" s="30"/>
      <c r="G64" s="30"/>
      <c r="H64" s="30"/>
      <c r="I64" s="30"/>
      <c r="J64" s="20"/>
      <c r="K64" s="20"/>
      <c r="L64" s="20"/>
      <c r="M64" s="20"/>
      <c r="N64" s="20"/>
      <c r="O64" s="20"/>
      <c r="P64" s="26">
        <v>200000</v>
      </c>
      <c r="Q64" s="26">
        <v>0</v>
      </c>
      <c r="R64" s="26">
        <v>50000</v>
      </c>
      <c r="S64" s="26">
        <v>150000</v>
      </c>
      <c r="T64" s="26">
        <v>45000</v>
      </c>
      <c r="U64" s="26">
        <f t="shared" si="1"/>
        <v>45000</v>
      </c>
      <c r="V64" s="26">
        <f t="shared" si="3"/>
        <v>200000</v>
      </c>
      <c r="W64" s="26">
        <f t="shared" si="13"/>
        <v>155000</v>
      </c>
      <c r="X64" s="26">
        <f>P64-U64</f>
        <v>155000</v>
      </c>
      <c r="Y64" s="26"/>
      <c r="Z64" s="28" t="s">
        <v>83</v>
      </c>
      <c r="AA64" s="28" t="s">
        <v>172</v>
      </c>
      <c r="AB64" s="83"/>
      <c r="AC64" s="35">
        <f t="shared" si="2"/>
        <v>200000</v>
      </c>
      <c r="AD64" s="35"/>
      <c r="AE64" s="19"/>
      <c r="AF64" s="19"/>
      <c r="AG64" s="19"/>
      <c r="AH64" s="19"/>
    </row>
    <row r="65" spans="1:34" s="21" customFormat="1" ht="25.5" hidden="1">
      <c r="A65" s="29">
        <v>70188467</v>
      </c>
      <c r="B65" s="27" t="s">
        <v>124</v>
      </c>
      <c r="C65" s="3"/>
      <c r="D65" s="15" t="s">
        <v>46</v>
      </c>
      <c r="E65" s="27" t="s">
        <v>47</v>
      </c>
      <c r="F65" s="30"/>
      <c r="G65" s="30"/>
      <c r="H65" s="30"/>
      <c r="I65" s="30"/>
      <c r="J65" s="20"/>
      <c r="K65" s="20"/>
      <c r="L65" s="20"/>
      <c r="M65" s="20"/>
      <c r="N65" s="20"/>
      <c r="O65" s="20"/>
      <c r="P65" s="26">
        <v>120000</v>
      </c>
      <c r="Q65" s="26">
        <v>0</v>
      </c>
      <c r="R65" s="26">
        <v>100000</v>
      </c>
      <c r="S65" s="26">
        <v>20000</v>
      </c>
      <c r="T65" s="26">
        <v>100000</v>
      </c>
      <c r="U65" s="26">
        <f aca="true" t="shared" si="14" ref="U65:U73">+T65+Q65</f>
        <v>100000</v>
      </c>
      <c r="V65" s="26">
        <f t="shared" si="3"/>
        <v>120000</v>
      </c>
      <c r="W65" s="26">
        <f t="shared" si="13"/>
        <v>20000</v>
      </c>
      <c r="X65" s="26">
        <f>P65-U65</f>
        <v>20000</v>
      </c>
      <c r="Y65" s="26"/>
      <c r="Z65" s="28" t="s">
        <v>87</v>
      </c>
      <c r="AA65" s="28" t="s">
        <v>172</v>
      </c>
      <c r="AB65" s="83"/>
      <c r="AC65" s="35">
        <f t="shared" si="2"/>
        <v>120000</v>
      </c>
      <c r="AD65" s="35"/>
      <c r="AE65" s="19"/>
      <c r="AF65" s="19"/>
      <c r="AG65" s="19"/>
      <c r="AH65" s="19"/>
    </row>
    <row r="66" spans="1:34" s="21" customFormat="1" ht="25.5" hidden="1">
      <c r="A66" s="29">
        <v>43379168</v>
      </c>
      <c r="B66" s="27" t="s">
        <v>126</v>
      </c>
      <c r="C66" s="3"/>
      <c r="D66" s="15" t="s">
        <v>140</v>
      </c>
      <c r="E66" s="27" t="s">
        <v>143</v>
      </c>
      <c r="F66" s="30"/>
      <c r="G66" s="30"/>
      <c r="H66" s="30"/>
      <c r="I66" s="30"/>
      <c r="J66" s="20"/>
      <c r="K66" s="20"/>
      <c r="L66" s="20"/>
      <c r="M66" s="20"/>
      <c r="N66" s="20"/>
      <c r="O66" s="20"/>
      <c r="P66" s="26">
        <v>936000</v>
      </c>
      <c r="Q66" s="26">
        <v>0</v>
      </c>
      <c r="R66" s="26">
        <v>900000</v>
      </c>
      <c r="S66" s="26">
        <v>100000</v>
      </c>
      <c r="T66" s="26">
        <v>740000</v>
      </c>
      <c r="U66" s="26">
        <f t="shared" si="14"/>
        <v>740000</v>
      </c>
      <c r="V66" s="26">
        <f t="shared" si="3"/>
        <v>1000000</v>
      </c>
      <c r="W66" s="26">
        <f t="shared" si="13"/>
        <v>260000</v>
      </c>
      <c r="X66" s="26">
        <f aca="true" t="shared" si="15" ref="X66:X71">P66-U66</f>
        <v>196000</v>
      </c>
      <c r="Y66" s="26"/>
      <c r="Z66" s="28" t="s">
        <v>83</v>
      </c>
      <c r="AA66" s="28" t="s">
        <v>172</v>
      </c>
      <c r="AB66" s="83"/>
      <c r="AC66" s="35">
        <f t="shared" si="2"/>
        <v>936000</v>
      </c>
      <c r="AD66" s="35"/>
      <c r="AE66" s="19"/>
      <c r="AF66" s="19"/>
      <c r="AG66" s="19"/>
      <c r="AH66" s="19"/>
    </row>
    <row r="67" spans="1:34" s="21" customFormat="1" ht="67.5" customHeight="1" hidden="1">
      <c r="A67" s="29"/>
      <c r="B67" s="27" t="s">
        <v>144</v>
      </c>
      <c r="C67" s="3"/>
      <c r="D67" s="15" t="s">
        <v>34</v>
      </c>
      <c r="E67" s="27" t="s">
        <v>145</v>
      </c>
      <c r="F67" s="30"/>
      <c r="G67" s="30"/>
      <c r="H67" s="30"/>
      <c r="I67" s="30"/>
      <c r="J67" s="20"/>
      <c r="K67" s="20"/>
      <c r="L67" s="20"/>
      <c r="M67" s="20"/>
      <c r="N67" s="20"/>
      <c r="O67" s="20"/>
      <c r="P67" s="26">
        <v>0</v>
      </c>
      <c r="Q67" s="26">
        <v>0</v>
      </c>
      <c r="R67" s="26">
        <v>213000</v>
      </c>
      <c r="S67" s="26">
        <v>0</v>
      </c>
      <c r="T67" s="26">
        <v>0</v>
      </c>
      <c r="U67" s="26">
        <f t="shared" si="14"/>
        <v>0</v>
      </c>
      <c r="V67" s="26">
        <f t="shared" si="3"/>
        <v>213000</v>
      </c>
      <c r="W67" s="26">
        <f t="shared" si="13"/>
        <v>213000</v>
      </c>
      <c r="X67" s="26">
        <f t="shared" si="15"/>
        <v>0</v>
      </c>
      <c r="Y67" s="26"/>
      <c r="Z67" s="28"/>
      <c r="AA67" s="28"/>
      <c r="AB67" s="83"/>
      <c r="AC67" s="35">
        <f t="shared" si="2"/>
        <v>0</v>
      </c>
      <c r="AD67" s="35"/>
      <c r="AE67" s="19"/>
      <c r="AF67" s="19"/>
      <c r="AG67" s="19"/>
      <c r="AH67" s="19"/>
    </row>
    <row r="68" spans="1:31" ht="25.5" hidden="1">
      <c r="A68" s="3">
        <v>70870896</v>
      </c>
      <c r="B68" s="27" t="s">
        <v>33</v>
      </c>
      <c r="C68" s="3">
        <v>3849965</v>
      </c>
      <c r="D68" s="15" t="s">
        <v>65</v>
      </c>
      <c r="E68" s="27" t="s">
        <v>66</v>
      </c>
      <c r="F68" s="30">
        <v>900000</v>
      </c>
      <c r="G68" s="30">
        <v>175000</v>
      </c>
      <c r="H68" s="30">
        <v>983360</v>
      </c>
      <c r="I68" s="30">
        <v>145200</v>
      </c>
      <c r="J68" s="20"/>
      <c r="K68" s="20">
        <f aca="true" t="shared" si="16" ref="K68:K73">F68+G68</f>
        <v>1075000</v>
      </c>
      <c r="L68" s="20">
        <f aca="true" t="shared" si="17" ref="L68:L73">0.2*K68</f>
        <v>215000</v>
      </c>
      <c r="M68" s="20">
        <f aca="true" t="shared" si="18" ref="M68:M73">0.4*L68</f>
        <v>86000</v>
      </c>
      <c r="N68" s="20">
        <v>967000</v>
      </c>
      <c r="O68" s="20">
        <v>197000</v>
      </c>
      <c r="P68" s="26">
        <f aca="true" t="shared" si="19" ref="P68:P73">+N68+O68</f>
        <v>1164000</v>
      </c>
      <c r="Q68" s="26">
        <v>93100</v>
      </c>
      <c r="R68" s="26">
        <v>1156000</v>
      </c>
      <c r="S68" s="26">
        <v>200000</v>
      </c>
      <c r="T68" s="26">
        <v>870000</v>
      </c>
      <c r="U68" s="26">
        <f t="shared" si="14"/>
        <v>963100</v>
      </c>
      <c r="V68" s="26">
        <f t="shared" si="3"/>
        <v>1356000</v>
      </c>
      <c r="W68" s="26">
        <f t="shared" si="13"/>
        <v>392900</v>
      </c>
      <c r="X68" s="26">
        <f t="shared" si="15"/>
        <v>200900</v>
      </c>
      <c r="Y68" s="26"/>
      <c r="Z68" s="28" t="s">
        <v>89</v>
      </c>
      <c r="AA68" s="28" t="s">
        <v>93</v>
      </c>
      <c r="AB68" s="83"/>
      <c r="AC68" s="35">
        <f t="shared" si="2"/>
        <v>1164000</v>
      </c>
      <c r="AD68" s="35"/>
      <c r="AE68" s="19"/>
    </row>
    <row r="69" spans="1:31" ht="25.5" hidden="1">
      <c r="A69" s="3">
        <v>75094924</v>
      </c>
      <c r="B69" s="27" t="s">
        <v>59</v>
      </c>
      <c r="C69" s="3">
        <v>4123958</v>
      </c>
      <c r="D69" s="15" t="s">
        <v>55</v>
      </c>
      <c r="E69" s="27" t="s">
        <v>59</v>
      </c>
      <c r="F69" s="30">
        <v>2389400</v>
      </c>
      <c r="G69" s="30">
        <v>245500</v>
      </c>
      <c r="H69" s="30">
        <v>554000</v>
      </c>
      <c r="I69" s="30">
        <v>260000</v>
      </c>
      <c r="J69" s="20"/>
      <c r="K69" s="20">
        <f t="shared" si="16"/>
        <v>2634900</v>
      </c>
      <c r="L69" s="20">
        <f t="shared" si="17"/>
        <v>526980</v>
      </c>
      <c r="M69" s="20">
        <f t="shared" si="18"/>
        <v>210792</v>
      </c>
      <c r="N69" s="20">
        <v>447000</v>
      </c>
      <c r="O69" s="20">
        <v>437800</v>
      </c>
      <c r="P69" s="26">
        <f t="shared" si="19"/>
        <v>884800</v>
      </c>
      <c r="Q69" s="26">
        <v>70800</v>
      </c>
      <c r="R69" s="26">
        <v>682900</v>
      </c>
      <c r="S69" s="26">
        <v>300000</v>
      </c>
      <c r="T69" s="26">
        <v>402000</v>
      </c>
      <c r="U69" s="26">
        <f t="shared" si="14"/>
        <v>472800</v>
      </c>
      <c r="V69" s="26">
        <f t="shared" si="3"/>
        <v>982900</v>
      </c>
      <c r="W69" s="26">
        <f t="shared" si="13"/>
        <v>510100</v>
      </c>
      <c r="X69" s="26">
        <f t="shared" si="15"/>
        <v>412000</v>
      </c>
      <c r="Y69" s="47"/>
      <c r="Z69" s="28" t="s">
        <v>88</v>
      </c>
      <c r="AA69" s="28" t="s">
        <v>93</v>
      </c>
      <c r="AB69" s="83"/>
      <c r="AC69" s="35">
        <f t="shared" si="2"/>
        <v>884800</v>
      </c>
      <c r="AD69" s="35"/>
      <c r="AE69" s="19"/>
    </row>
    <row r="70" spans="1:31" ht="25.5" hidden="1">
      <c r="A70" s="3">
        <v>75094975</v>
      </c>
      <c r="B70" s="27" t="s">
        <v>60</v>
      </c>
      <c r="C70" s="3">
        <v>5585320</v>
      </c>
      <c r="D70" s="15" t="s">
        <v>55</v>
      </c>
      <c r="E70" s="27" t="s">
        <v>60</v>
      </c>
      <c r="F70" s="30">
        <v>1418000</v>
      </c>
      <c r="G70" s="30">
        <v>229100</v>
      </c>
      <c r="H70" s="30">
        <v>323010</v>
      </c>
      <c r="I70" s="30">
        <v>50000</v>
      </c>
      <c r="J70" s="20"/>
      <c r="K70" s="20">
        <f t="shared" si="16"/>
        <v>1647100</v>
      </c>
      <c r="L70" s="20">
        <f t="shared" si="17"/>
        <v>329420</v>
      </c>
      <c r="M70" s="20">
        <f t="shared" si="18"/>
        <v>131768</v>
      </c>
      <c r="N70" s="20">
        <v>208000</v>
      </c>
      <c r="O70" s="20">
        <v>264400</v>
      </c>
      <c r="P70" s="26">
        <f t="shared" si="19"/>
        <v>472400</v>
      </c>
      <c r="Q70" s="26">
        <v>37800</v>
      </c>
      <c r="R70" s="26">
        <v>432150</v>
      </c>
      <c r="S70" s="26">
        <v>134050</v>
      </c>
      <c r="T70" s="26">
        <v>187000</v>
      </c>
      <c r="U70" s="26">
        <f t="shared" si="14"/>
        <v>224800</v>
      </c>
      <c r="V70" s="26">
        <f t="shared" si="3"/>
        <v>566200</v>
      </c>
      <c r="W70" s="26">
        <f t="shared" si="13"/>
        <v>341400</v>
      </c>
      <c r="X70" s="26">
        <v>218000</v>
      </c>
      <c r="Y70" s="26"/>
      <c r="Z70" s="28" t="s">
        <v>88</v>
      </c>
      <c r="AA70" s="28" t="s">
        <v>93</v>
      </c>
      <c r="AB70" s="83">
        <v>30000</v>
      </c>
      <c r="AC70" s="35">
        <f t="shared" si="2"/>
        <v>472800</v>
      </c>
      <c r="AD70" s="35"/>
      <c r="AE70" s="19"/>
    </row>
    <row r="71" spans="1:31" ht="25.5" hidden="1">
      <c r="A71" s="3">
        <v>60128640</v>
      </c>
      <c r="B71" s="27" t="s">
        <v>16</v>
      </c>
      <c r="C71" s="3">
        <v>7691496</v>
      </c>
      <c r="D71" s="15" t="s">
        <v>7</v>
      </c>
      <c r="E71" s="27" t="s">
        <v>17</v>
      </c>
      <c r="F71" s="30">
        <v>2128000</v>
      </c>
      <c r="G71" s="30">
        <v>244000</v>
      </c>
      <c r="H71" s="30">
        <v>2593859</v>
      </c>
      <c r="I71" s="30">
        <v>300000</v>
      </c>
      <c r="J71" s="20"/>
      <c r="K71" s="20">
        <f t="shared" si="16"/>
        <v>2372000</v>
      </c>
      <c r="L71" s="20">
        <f t="shared" si="17"/>
        <v>474400</v>
      </c>
      <c r="M71" s="20">
        <f t="shared" si="18"/>
        <v>189760</v>
      </c>
      <c r="N71" s="20">
        <v>2286000</v>
      </c>
      <c r="O71" s="20">
        <v>342200</v>
      </c>
      <c r="P71" s="26">
        <f t="shared" si="19"/>
        <v>2628200</v>
      </c>
      <c r="Q71" s="26">
        <v>210300</v>
      </c>
      <c r="R71" s="26">
        <v>2713962</v>
      </c>
      <c r="S71" s="26">
        <v>350000</v>
      </c>
      <c r="T71" s="26">
        <v>2057000</v>
      </c>
      <c r="U71" s="26">
        <f t="shared" si="14"/>
        <v>2267300</v>
      </c>
      <c r="V71" s="26">
        <f t="shared" si="3"/>
        <v>3063962</v>
      </c>
      <c r="W71" s="26">
        <f t="shared" si="13"/>
        <v>796662</v>
      </c>
      <c r="X71" s="26">
        <f t="shared" si="15"/>
        <v>360900</v>
      </c>
      <c r="Y71" s="26"/>
      <c r="Z71" s="28" t="s">
        <v>83</v>
      </c>
      <c r="AA71" s="28" t="s">
        <v>93</v>
      </c>
      <c r="AB71" s="83"/>
      <c r="AC71" s="35">
        <f t="shared" si="2"/>
        <v>2628200</v>
      </c>
      <c r="AD71" s="35"/>
      <c r="AE71" s="19"/>
    </row>
    <row r="72" spans="1:31" ht="20.25" customHeight="1" hidden="1">
      <c r="A72" s="3">
        <v>62797549</v>
      </c>
      <c r="B72" s="27" t="s">
        <v>54</v>
      </c>
      <c r="C72" s="3">
        <v>4753623</v>
      </c>
      <c r="D72" s="15" t="s">
        <v>48</v>
      </c>
      <c r="E72" s="27" t="s">
        <v>50</v>
      </c>
      <c r="F72" s="30">
        <v>750000</v>
      </c>
      <c r="G72" s="30">
        <v>172000</v>
      </c>
      <c r="H72" s="30">
        <v>1488217</v>
      </c>
      <c r="I72" s="30">
        <v>200000</v>
      </c>
      <c r="J72" s="20"/>
      <c r="K72" s="20">
        <f t="shared" si="16"/>
        <v>922000</v>
      </c>
      <c r="L72" s="20">
        <f t="shared" si="17"/>
        <v>184400</v>
      </c>
      <c r="M72" s="20">
        <f t="shared" si="18"/>
        <v>73760</v>
      </c>
      <c r="N72" s="20">
        <v>1009000</v>
      </c>
      <c r="O72" s="20">
        <v>263700</v>
      </c>
      <c r="P72" s="26">
        <f t="shared" si="19"/>
        <v>1272700</v>
      </c>
      <c r="Q72" s="26">
        <v>102000</v>
      </c>
      <c r="R72" s="26">
        <v>1661100</v>
      </c>
      <c r="S72" s="26">
        <v>200000</v>
      </c>
      <c r="T72" s="26">
        <v>908000</v>
      </c>
      <c r="U72" s="26">
        <f t="shared" si="14"/>
        <v>1010000</v>
      </c>
      <c r="V72" s="26">
        <f t="shared" si="3"/>
        <v>1861100</v>
      </c>
      <c r="W72" s="26">
        <f t="shared" si="13"/>
        <v>851100</v>
      </c>
      <c r="X72" s="26">
        <v>46800</v>
      </c>
      <c r="Y72" s="26">
        <v>215900</v>
      </c>
      <c r="Z72" s="28" t="s">
        <v>82</v>
      </c>
      <c r="AA72" s="28" t="s">
        <v>93</v>
      </c>
      <c r="AB72" s="83"/>
      <c r="AC72" s="35">
        <f>+U72+X72+AB72</f>
        <v>1056800</v>
      </c>
      <c r="AD72" s="35"/>
      <c r="AE72" s="19"/>
    </row>
    <row r="73" spans="1:31" ht="51.75" hidden="1" thickBot="1">
      <c r="A73" s="3">
        <v>62797549</v>
      </c>
      <c r="B73" s="27" t="s">
        <v>54</v>
      </c>
      <c r="C73" s="3">
        <v>9959954</v>
      </c>
      <c r="D73" s="15" t="s">
        <v>70</v>
      </c>
      <c r="E73" s="27" t="s">
        <v>71</v>
      </c>
      <c r="F73" s="30">
        <v>1110000</v>
      </c>
      <c r="G73" s="30">
        <v>348000</v>
      </c>
      <c r="H73" s="30">
        <v>1832972</v>
      </c>
      <c r="I73" s="30">
        <v>350000</v>
      </c>
      <c r="J73" s="20"/>
      <c r="K73" s="20">
        <f t="shared" si="16"/>
        <v>1458000</v>
      </c>
      <c r="L73" s="20">
        <f t="shared" si="17"/>
        <v>291600</v>
      </c>
      <c r="M73" s="20">
        <f t="shared" si="18"/>
        <v>116640</v>
      </c>
      <c r="N73" s="20">
        <v>1110000</v>
      </c>
      <c r="O73" s="20">
        <v>377100</v>
      </c>
      <c r="P73" s="26">
        <f t="shared" si="19"/>
        <v>1487100</v>
      </c>
      <c r="Q73" s="26">
        <v>119000</v>
      </c>
      <c r="R73" s="26">
        <v>1551150</v>
      </c>
      <c r="S73" s="26">
        <v>141000</v>
      </c>
      <c r="T73" s="26">
        <v>999000</v>
      </c>
      <c r="U73" s="26">
        <f t="shared" si="14"/>
        <v>1118000</v>
      </c>
      <c r="V73" s="26">
        <f t="shared" si="3"/>
        <v>1692150</v>
      </c>
      <c r="W73" s="26">
        <f t="shared" si="13"/>
        <v>574150</v>
      </c>
      <c r="X73" s="26">
        <v>155000</v>
      </c>
      <c r="Y73" s="26">
        <v>214000</v>
      </c>
      <c r="Z73" s="28" t="s">
        <v>91</v>
      </c>
      <c r="AA73" s="28" t="s">
        <v>93</v>
      </c>
      <c r="AB73" s="88"/>
      <c r="AC73" s="35">
        <f>+U73+X73+AB73</f>
        <v>1273000</v>
      </c>
      <c r="AD73" s="35"/>
      <c r="AE73" s="19"/>
    </row>
    <row r="74" spans="1:31" ht="29.25" customHeight="1">
      <c r="A74" s="3">
        <v>15060233</v>
      </c>
      <c r="B74" s="27" t="s">
        <v>4</v>
      </c>
      <c r="C74" s="3"/>
      <c r="D74" s="87" t="s">
        <v>203</v>
      </c>
      <c r="E74" s="90" t="s">
        <v>238</v>
      </c>
      <c r="F74" s="30"/>
      <c r="G74" s="30"/>
      <c r="H74" s="30"/>
      <c r="I74" s="30"/>
      <c r="J74" s="20"/>
      <c r="K74" s="20"/>
      <c r="L74" s="20"/>
      <c r="M74" s="20"/>
      <c r="N74" s="20"/>
      <c r="O74" s="20"/>
      <c r="P74" s="26"/>
      <c r="Q74" s="26"/>
      <c r="R74" s="26"/>
      <c r="S74" s="26"/>
      <c r="T74" s="26"/>
      <c r="U74" s="26"/>
      <c r="V74" s="26"/>
      <c r="W74" s="26"/>
      <c r="X74" s="26"/>
      <c r="Y74" s="24"/>
      <c r="Z74" s="25"/>
      <c r="AA74" s="72"/>
      <c r="AB74" s="79"/>
      <c r="AC74" s="35"/>
      <c r="AD74" s="35">
        <v>115000</v>
      </c>
      <c r="AE74" s="96" t="s">
        <v>222</v>
      </c>
    </row>
    <row r="75" spans="1:31" ht="25.5">
      <c r="A75" s="3">
        <v>44990260</v>
      </c>
      <c r="B75" s="27" t="s">
        <v>9</v>
      </c>
      <c r="C75" s="3"/>
      <c r="D75" s="87" t="s">
        <v>63</v>
      </c>
      <c r="E75" s="87" t="s">
        <v>204</v>
      </c>
      <c r="F75" s="30"/>
      <c r="G75" s="30"/>
      <c r="H75" s="30"/>
      <c r="I75" s="30"/>
      <c r="J75" s="20"/>
      <c r="K75" s="20"/>
      <c r="L75" s="20"/>
      <c r="M75" s="20"/>
      <c r="N75" s="20"/>
      <c r="O75" s="20"/>
      <c r="P75" s="26"/>
      <c r="Q75" s="26"/>
      <c r="R75" s="26"/>
      <c r="S75" s="26"/>
      <c r="T75" s="26"/>
      <c r="U75" s="26"/>
      <c r="V75" s="26"/>
      <c r="W75" s="26"/>
      <c r="X75" s="26"/>
      <c r="Y75" s="24"/>
      <c r="Z75" s="25"/>
      <c r="AA75" s="72"/>
      <c r="AB75" s="79"/>
      <c r="AC75" s="35"/>
      <c r="AD75" s="35">
        <v>300000</v>
      </c>
      <c r="AE75" s="96" t="s">
        <v>221</v>
      </c>
    </row>
    <row r="76" spans="1:31" ht="23.25" customHeight="1">
      <c r="A76" s="3">
        <v>44990260</v>
      </c>
      <c r="B76" s="27" t="s">
        <v>9</v>
      </c>
      <c r="C76" s="3"/>
      <c r="D76" s="87" t="s">
        <v>152</v>
      </c>
      <c r="E76" s="87" t="s">
        <v>205</v>
      </c>
      <c r="F76" s="30"/>
      <c r="G76" s="30"/>
      <c r="H76" s="30"/>
      <c r="I76" s="30"/>
      <c r="J76" s="20"/>
      <c r="K76" s="20"/>
      <c r="L76" s="20"/>
      <c r="M76" s="20"/>
      <c r="N76" s="20"/>
      <c r="O76" s="20"/>
      <c r="P76" s="26"/>
      <c r="Q76" s="26"/>
      <c r="R76" s="26"/>
      <c r="S76" s="26"/>
      <c r="T76" s="26"/>
      <c r="U76" s="26"/>
      <c r="V76" s="26"/>
      <c r="W76" s="26"/>
      <c r="X76" s="26"/>
      <c r="Y76" s="24"/>
      <c r="Z76" s="25"/>
      <c r="AA76" s="72"/>
      <c r="AB76" s="79"/>
      <c r="AC76" s="35"/>
      <c r="AD76" s="35">
        <v>250000</v>
      </c>
      <c r="AE76" s="96" t="s">
        <v>225</v>
      </c>
    </row>
    <row r="77" spans="1:31" ht="25.5">
      <c r="A77" s="3">
        <v>44990260</v>
      </c>
      <c r="B77" s="27" t="s">
        <v>9</v>
      </c>
      <c r="C77" s="3"/>
      <c r="D77" s="87" t="s">
        <v>203</v>
      </c>
      <c r="E77" s="87" t="s">
        <v>206</v>
      </c>
      <c r="F77" s="30"/>
      <c r="G77" s="30"/>
      <c r="H77" s="30"/>
      <c r="I77" s="30"/>
      <c r="J77" s="20"/>
      <c r="K77" s="20"/>
      <c r="L77" s="20"/>
      <c r="M77" s="20"/>
      <c r="N77" s="20"/>
      <c r="O77" s="20"/>
      <c r="P77" s="26"/>
      <c r="Q77" s="26"/>
      <c r="R77" s="26"/>
      <c r="S77" s="26"/>
      <c r="T77" s="26"/>
      <c r="U77" s="26"/>
      <c r="V77" s="26"/>
      <c r="W77" s="26"/>
      <c r="X77" s="26"/>
      <c r="Y77" s="24"/>
      <c r="Z77" s="25"/>
      <c r="AA77" s="72"/>
      <c r="AB77" s="79"/>
      <c r="AC77" s="35"/>
      <c r="AD77" s="35">
        <v>176000</v>
      </c>
      <c r="AE77" s="96" t="s">
        <v>222</v>
      </c>
    </row>
    <row r="78" spans="1:31" ht="25.5">
      <c r="A78" s="3">
        <v>44990260</v>
      </c>
      <c r="B78" s="27" t="s">
        <v>9</v>
      </c>
      <c r="C78" s="3"/>
      <c r="D78" s="87" t="s">
        <v>203</v>
      </c>
      <c r="E78" s="87" t="s">
        <v>207</v>
      </c>
      <c r="F78" s="30"/>
      <c r="G78" s="30"/>
      <c r="H78" s="30"/>
      <c r="I78" s="30"/>
      <c r="J78" s="20"/>
      <c r="K78" s="20"/>
      <c r="L78" s="20"/>
      <c r="M78" s="20"/>
      <c r="N78" s="20"/>
      <c r="O78" s="20"/>
      <c r="P78" s="26"/>
      <c r="Q78" s="26"/>
      <c r="R78" s="26"/>
      <c r="S78" s="26"/>
      <c r="T78" s="26"/>
      <c r="U78" s="26"/>
      <c r="V78" s="26"/>
      <c r="W78" s="26"/>
      <c r="X78" s="26"/>
      <c r="Y78" s="24"/>
      <c r="Z78" s="25"/>
      <c r="AA78" s="72"/>
      <c r="AB78" s="79"/>
      <c r="AC78" s="35"/>
      <c r="AD78" s="35">
        <v>188000</v>
      </c>
      <c r="AE78" s="96" t="s">
        <v>222</v>
      </c>
    </row>
    <row r="79" spans="1:32" ht="30.75" customHeight="1">
      <c r="A79" s="3">
        <v>44990260</v>
      </c>
      <c r="B79" s="27" t="s">
        <v>9</v>
      </c>
      <c r="C79" s="3"/>
      <c r="D79" s="87" t="s">
        <v>63</v>
      </c>
      <c r="E79" s="87" t="s">
        <v>218</v>
      </c>
      <c r="F79" s="30"/>
      <c r="G79" s="30"/>
      <c r="H79" s="30"/>
      <c r="I79" s="30"/>
      <c r="J79" s="20"/>
      <c r="K79" s="20"/>
      <c r="L79" s="20"/>
      <c r="M79" s="20"/>
      <c r="N79" s="20"/>
      <c r="O79" s="20"/>
      <c r="P79" s="26"/>
      <c r="Q79" s="26"/>
      <c r="R79" s="26"/>
      <c r="S79" s="26"/>
      <c r="T79" s="26"/>
      <c r="U79" s="26"/>
      <c r="V79" s="26"/>
      <c r="W79" s="26"/>
      <c r="X79" s="26"/>
      <c r="Y79" s="24"/>
      <c r="Z79" s="25"/>
      <c r="AA79" s="72"/>
      <c r="AB79" s="79"/>
      <c r="AC79" s="35"/>
      <c r="AD79" s="35">
        <v>130000</v>
      </c>
      <c r="AE79" s="96" t="s">
        <v>221</v>
      </c>
      <c r="AF79" s="93"/>
    </row>
    <row r="80" spans="1:31" ht="43.5" customHeight="1">
      <c r="A80" s="3">
        <v>15060306</v>
      </c>
      <c r="B80" s="27" t="s">
        <v>13</v>
      </c>
      <c r="C80" s="3"/>
      <c r="D80" s="87" t="s">
        <v>63</v>
      </c>
      <c r="E80" s="90" t="s">
        <v>208</v>
      </c>
      <c r="F80" s="30"/>
      <c r="G80" s="30"/>
      <c r="H80" s="30"/>
      <c r="I80" s="30"/>
      <c r="J80" s="20"/>
      <c r="K80" s="20"/>
      <c r="L80" s="20"/>
      <c r="M80" s="20"/>
      <c r="N80" s="20"/>
      <c r="O80" s="20"/>
      <c r="P80" s="26"/>
      <c r="Q80" s="26"/>
      <c r="R80" s="26"/>
      <c r="S80" s="26"/>
      <c r="T80" s="26"/>
      <c r="U80" s="26"/>
      <c r="V80" s="26"/>
      <c r="W80" s="26"/>
      <c r="X80" s="26"/>
      <c r="Y80" s="24"/>
      <c r="Z80" s="25"/>
      <c r="AA80" s="72"/>
      <c r="AB80" s="79"/>
      <c r="AC80" s="79"/>
      <c r="AD80" s="35">
        <v>155000</v>
      </c>
      <c r="AE80" s="74" t="s">
        <v>197</v>
      </c>
    </row>
    <row r="81" spans="1:31" ht="42" customHeight="1">
      <c r="A81" s="3">
        <v>15060306</v>
      </c>
      <c r="B81" s="27" t="s">
        <v>13</v>
      </c>
      <c r="C81" s="3"/>
      <c r="D81" s="87" t="s">
        <v>63</v>
      </c>
      <c r="E81" s="90" t="s">
        <v>209</v>
      </c>
      <c r="F81" s="30"/>
      <c r="G81" s="30"/>
      <c r="H81" s="30"/>
      <c r="I81" s="30"/>
      <c r="J81" s="20"/>
      <c r="K81" s="20"/>
      <c r="L81" s="20"/>
      <c r="M81" s="20"/>
      <c r="N81" s="20"/>
      <c r="O81" s="20"/>
      <c r="P81" s="26"/>
      <c r="Q81" s="26"/>
      <c r="R81" s="26"/>
      <c r="S81" s="26"/>
      <c r="T81" s="26"/>
      <c r="U81" s="26"/>
      <c r="V81" s="26"/>
      <c r="W81" s="26"/>
      <c r="X81" s="26"/>
      <c r="Y81" s="24"/>
      <c r="Z81" s="25"/>
      <c r="AA81" s="72"/>
      <c r="AB81" s="79"/>
      <c r="AC81" s="79"/>
      <c r="AD81" s="35">
        <v>145000</v>
      </c>
      <c r="AE81" s="74" t="s">
        <v>197</v>
      </c>
    </row>
    <row r="82" spans="1:31" ht="40.5" customHeight="1">
      <c r="A82" s="3">
        <v>15060306</v>
      </c>
      <c r="B82" s="27" t="s">
        <v>13</v>
      </c>
      <c r="C82" s="3"/>
      <c r="D82" s="87" t="s">
        <v>63</v>
      </c>
      <c r="E82" s="90" t="s">
        <v>210</v>
      </c>
      <c r="F82" s="30"/>
      <c r="G82" s="30"/>
      <c r="H82" s="30"/>
      <c r="I82" s="30"/>
      <c r="J82" s="20"/>
      <c r="K82" s="20"/>
      <c r="L82" s="20"/>
      <c r="M82" s="20"/>
      <c r="N82" s="20"/>
      <c r="O82" s="20"/>
      <c r="P82" s="26"/>
      <c r="Q82" s="26"/>
      <c r="R82" s="26"/>
      <c r="S82" s="26"/>
      <c r="T82" s="26"/>
      <c r="U82" s="26"/>
      <c r="V82" s="26"/>
      <c r="W82" s="26"/>
      <c r="X82" s="26"/>
      <c r="Y82" s="24"/>
      <c r="Z82" s="25"/>
      <c r="AA82" s="72"/>
      <c r="AB82" s="79"/>
      <c r="AC82" s="79"/>
      <c r="AD82" s="35">
        <v>83000</v>
      </c>
      <c r="AE82" s="74" t="s">
        <v>197</v>
      </c>
    </row>
    <row r="83" spans="1:31" ht="30.75" customHeight="1">
      <c r="A83">
        <v>26538377</v>
      </c>
      <c r="B83" s="90" t="s">
        <v>211</v>
      </c>
      <c r="C83" s="3"/>
      <c r="D83" s="87" t="s">
        <v>152</v>
      </c>
      <c r="E83" s="87" t="s">
        <v>212</v>
      </c>
      <c r="F83" s="30"/>
      <c r="G83" s="30"/>
      <c r="H83" s="30"/>
      <c r="I83" s="30"/>
      <c r="J83" s="20"/>
      <c r="K83" s="20"/>
      <c r="L83" s="20"/>
      <c r="M83" s="20"/>
      <c r="N83" s="20"/>
      <c r="O83" s="20"/>
      <c r="P83" s="26"/>
      <c r="Q83" s="26"/>
      <c r="R83" s="26"/>
      <c r="S83" s="26"/>
      <c r="T83" s="26"/>
      <c r="U83" s="26"/>
      <c r="V83" s="26"/>
      <c r="W83" s="26"/>
      <c r="X83" s="26"/>
      <c r="Y83" s="24"/>
      <c r="Z83" s="25"/>
      <c r="AA83" s="72"/>
      <c r="AB83" s="79"/>
      <c r="AC83" s="79"/>
      <c r="AD83" s="35">
        <v>145000</v>
      </c>
      <c r="AE83" s="74" t="s">
        <v>224</v>
      </c>
    </row>
    <row r="84" spans="1:31" ht="52.5" customHeight="1">
      <c r="A84" s="92">
        <v>65761758</v>
      </c>
      <c r="B84" s="90" t="s">
        <v>67</v>
      </c>
      <c r="C84" s="3"/>
      <c r="D84" s="87" t="s">
        <v>213</v>
      </c>
      <c r="E84" s="87" t="s">
        <v>69</v>
      </c>
      <c r="F84" s="30"/>
      <c r="G84" s="30"/>
      <c r="H84" s="30"/>
      <c r="I84" s="30"/>
      <c r="J84" s="20"/>
      <c r="K84" s="20"/>
      <c r="L84" s="20"/>
      <c r="M84" s="20"/>
      <c r="N84" s="20"/>
      <c r="O84" s="20"/>
      <c r="P84" s="26"/>
      <c r="Q84" s="26"/>
      <c r="R84" s="26"/>
      <c r="S84" s="26"/>
      <c r="T84" s="26"/>
      <c r="U84" s="26"/>
      <c r="V84" s="26"/>
      <c r="W84" s="26"/>
      <c r="X84" s="26"/>
      <c r="Y84" s="24"/>
      <c r="Z84" s="25"/>
      <c r="AA84" s="72"/>
      <c r="AB84" s="79"/>
      <c r="AC84" s="79"/>
      <c r="AD84" s="35">
        <v>900000</v>
      </c>
      <c r="AE84" s="74" t="s">
        <v>189</v>
      </c>
    </row>
    <row r="85" spans="1:31" ht="58.5" customHeight="1">
      <c r="A85" s="92">
        <v>62797549</v>
      </c>
      <c r="B85" s="90" t="s">
        <v>54</v>
      </c>
      <c r="C85" s="3"/>
      <c r="D85" s="87" t="s">
        <v>70</v>
      </c>
      <c r="E85" s="87" t="s">
        <v>71</v>
      </c>
      <c r="F85" s="30"/>
      <c r="G85" s="30"/>
      <c r="H85" s="30"/>
      <c r="I85" s="30"/>
      <c r="J85" s="20"/>
      <c r="K85" s="20"/>
      <c r="L85" s="20"/>
      <c r="M85" s="20"/>
      <c r="N85" s="20"/>
      <c r="O85" s="20"/>
      <c r="P85" s="26"/>
      <c r="Q85" s="26"/>
      <c r="R85" s="26"/>
      <c r="S85" s="26"/>
      <c r="T85" s="26"/>
      <c r="U85" s="26"/>
      <c r="V85" s="26"/>
      <c r="W85" s="26"/>
      <c r="X85" s="26"/>
      <c r="Y85" s="24"/>
      <c r="Z85" s="25"/>
      <c r="AA85" s="72"/>
      <c r="AB85" s="79"/>
      <c r="AC85" s="79"/>
      <c r="AD85" s="35">
        <v>300000</v>
      </c>
      <c r="AE85" s="74" t="s">
        <v>220</v>
      </c>
    </row>
    <row r="86" spans="1:31" ht="28.5" customHeight="1">
      <c r="A86" s="92">
        <v>26623242</v>
      </c>
      <c r="B86" s="90" t="s">
        <v>235</v>
      </c>
      <c r="C86" s="3"/>
      <c r="D86" s="87" t="s">
        <v>203</v>
      </c>
      <c r="E86" s="87" t="s">
        <v>214</v>
      </c>
      <c r="F86" s="30"/>
      <c r="G86" s="30"/>
      <c r="H86" s="30"/>
      <c r="I86" s="30"/>
      <c r="J86" s="20"/>
      <c r="K86" s="20"/>
      <c r="L86" s="20"/>
      <c r="M86" s="20"/>
      <c r="N86" s="20"/>
      <c r="O86" s="20"/>
      <c r="P86" s="26"/>
      <c r="Q86" s="26"/>
      <c r="R86" s="26"/>
      <c r="S86" s="26"/>
      <c r="T86" s="26"/>
      <c r="U86" s="26"/>
      <c r="V86" s="26"/>
      <c r="W86" s="26"/>
      <c r="X86" s="26"/>
      <c r="Y86" s="24"/>
      <c r="Z86" s="25"/>
      <c r="AA86" s="72"/>
      <c r="AB86" s="79"/>
      <c r="AC86" s="79"/>
      <c r="AD86" s="35">
        <v>111000</v>
      </c>
      <c r="AE86" s="96" t="s">
        <v>223</v>
      </c>
    </row>
    <row r="87" spans="1:31" ht="28.5" customHeight="1">
      <c r="A87" s="92">
        <v>65761979</v>
      </c>
      <c r="B87" s="90" t="s">
        <v>26</v>
      </c>
      <c r="C87" s="3"/>
      <c r="D87" s="87" t="s">
        <v>63</v>
      </c>
      <c r="E87" s="87" t="s">
        <v>154</v>
      </c>
      <c r="F87" s="30"/>
      <c r="G87" s="30"/>
      <c r="H87" s="30"/>
      <c r="I87" s="30"/>
      <c r="J87" s="20"/>
      <c r="K87" s="20"/>
      <c r="L87" s="20"/>
      <c r="M87" s="20"/>
      <c r="N87" s="20"/>
      <c r="O87" s="20"/>
      <c r="P87" s="26"/>
      <c r="Q87" s="26"/>
      <c r="R87" s="26"/>
      <c r="S87" s="26"/>
      <c r="T87" s="26"/>
      <c r="U87" s="26"/>
      <c r="V87" s="26"/>
      <c r="W87" s="26"/>
      <c r="X87" s="26"/>
      <c r="Y87" s="24"/>
      <c r="Z87" s="25"/>
      <c r="AA87" s="72"/>
      <c r="AB87" s="79"/>
      <c r="AC87" s="79"/>
      <c r="AD87" s="35">
        <v>106000</v>
      </c>
      <c r="AE87" s="74" t="s">
        <v>197</v>
      </c>
    </row>
    <row r="88" spans="1:31" ht="28.5" customHeight="1">
      <c r="A88" s="92">
        <v>27668240</v>
      </c>
      <c r="B88" s="90" t="s">
        <v>215</v>
      </c>
      <c r="C88" s="3"/>
      <c r="D88" s="87" t="s">
        <v>160</v>
      </c>
      <c r="E88" s="87" t="s">
        <v>161</v>
      </c>
      <c r="F88" s="30"/>
      <c r="G88" s="30"/>
      <c r="H88" s="30"/>
      <c r="I88" s="30"/>
      <c r="J88" s="20"/>
      <c r="K88" s="20"/>
      <c r="L88" s="20"/>
      <c r="M88" s="20"/>
      <c r="N88" s="20"/>
      <c r="O88" s="20"/>
      <c r="P88" s="26"/>
      <c r="Q88" s="26"/>
      <c r="R88" s="26"/>
      <c r="S88" s="26"/>
      <c r="T88" s="26"/>
      <c r="U88" s="26"/>
      <c r="V88" s="26"/>
      <c r="W88" s="26"/>
      <c r="X88" s="26"/>
      <c r="Y88" s="24"/>
      <c r="Z88" s="25"/>
      <c r="AA88" s="72"/>
      <c r="AB88" s="79"/>
      <c r="AC88" s="79"/>
      <c r="AD88" s="35">
        <v>450000</v>
      </c>
      <c r="AE88" s="74" t="s">
        <v>228</v>
      </c>
    </row>
    <row r="89" spans="1:31" ht="28.5" customHeight="1">
      <c r="A89" s="92">
        <v>285889</v>
      </c>
      <c r="B89" s="90" t="s">
        <v>216</v>
      </c>
      <c r="C89" s="3"/>
      <c r="D89" s="87" t="s">
        <v>160</v>
      </c>
      <c r="E89" s="87" t="s">
        <v>161</v>
      </c>
      <c r="F89" s="30"/>
      <c r="G89" s="30"/>
      <c r="H89" s="30"/>
      <c r="I89" s="30"/>
      <c r="J89" s="20"/>
      <c r="K89" s="20"/>
      <c r="L89" s="20"/>
      <c r="M89" s="20"/>
      <c r="N89" s="20"/>
      <c r="O89" s="20"/>
      <c r="P89" s="26"/>
      <c r="Q89" s="26"/>
      <c r="R89" s="26"/>
      <c r="S89" s="26"/>
      <c r="T89" s="26"/>
      <c r="U89" s="26"/>
      <c r="V89" s="26"/>
      <c r="W89" s="26"/>
      <c r="X89" s="26"/>
      <c r="Y89" s="24"/>
      <c r="Z89" s="25"/>
      <c r="AA89" s="72"/>
      <c r="AB89" s="79"/>
      <c r="AC89" s="79"/>
      <c r="AD89" s="35">
        <v>15000</v>
      </c>
      <c r="AE89" s="74" t="s">
        <v>227</v>
      </c>
    </row>
    <row r="90" spans="1:31" ht="39.75" customHeight="1">
      <c r="A90" s="92">
        <v>22731946</v>
      </c>
      <c r="B90" s="90" t="s">
        <v>217</v>
      </c>
      <c r="C90" s="3"/>
      <c r="D90" s="87" t="s">
        <v>240</v>
      </c>
      <c r="E90" s="87"/>
      <c r="F90" s="30"/>
      <c r="G90" s="30"/>
      <c r="H90" s="30"/>
      <c r="I90" s="30"/>
      <c r="J90" s="20"/>
      <c r="K90" s="20"/>
      <c r="L90" s="20"/>
      <c r="M90" s="20"/>
      <c r="N90" s="20"/>
      <c r="O90" s="20"/>
      <c r="P90" s="26"/>
      <c r="Q90" s="26"/>
      <c r="R90" s="26"/>
      <c r="S90" s="26"/>
      <c r="T90" s="26"/>
      <c r="U90" s="26"/>
      <c r="V90" s="26"/>
      <c r="W90" s="26"/>
      <c r="X90" s="26"/>
      <c r="Y90" s="24"/>
      <c r="Z90" s="25"/>
      <c r="AA90" s="72"/>
      <c r="AB90" s="79"/>
      <c r="AC90" s="79"/>
      <c r="AD90" s="35">
        <v>150000</v>
      </c>
      <c r="AE90" s="74" t="s">
        <v>192</v>
      </c>
    </row>
    <row r="91" spans="1:32" ht="28.5" customHeight="1">
      <c r="A91" s="107" t="s">
        <v>110</v>
      </c>
      <c r="B91" s="108"/>
      <c r="C91" s="29"/>
      <c r="D91" s="27"/>
      <c r="E91" s="27"/>
      <c r="F91" s="30"/>
      <c r="G91" s="30"/>
      <c r="H91" s="30"/>
      <c r="I91" s="30"/>
      <c r="J91" s="20"/>
      <c r="K91" s="20"/>
      <c r="L91" s="20"/>
      <c r="M91" s="20"/>
      <c r="N91" s="20"/>
      <c r="O91" s="20"/>
      <c r="P91" s="26"/>
      <c r="Q91" s="26"/>
      <c r="R91" s="26"/>
      <c r="S91" s="26"/>
      <c r="T91" s="26"/>
      <c r="U91" s="26"/>
      <c r="V91" s="26"/>
      <c r="W91" s="26"/>
      <c r="X91" s="31"/>
      <c r="Y91" s="24"/>
      <c r="Z91" s="25"/>
      <c r="AA91" s="72"/>
      <c r="AB91" s="79"/>
      <c r="AC91" s="80">
        <f>+U91+X91+AB91</f>
        <v>0</v>
      </c>
      <c r="AD91" s="89">
        <f>SUM(AD12:AD90)</f>
        <v>6029000</v>
      </c>
      <c r="AE91" s="19"/>
      <c r="AF91" s="19"/>
    </row>
    <row r="92" spans="1:33" ht="28.5" customHeight="1">
      <c r="A92" s="105"/>
      <c r="B92" s="106"/>
      <c r="C92" s="106"/>
      <c r="D92" s="106"/>
      <c r="E92" s="106"/>
      <c r="F92" s="91"/>
      <c r="G92" s="30"/>
      <c r="H92" s="30"/>
      <c r="I92" s="30"/>
      <c r="J92" s="20"/>
      <c r="K92" s="20"/>
      <c r="L92" s="20"/>
      <c r="M92" s="20"/>
      <c r="N92" s="20"/>
      <c r="O92" s="20"/>
      <c r="P92" s="26"/>
      <c r="Q92" s="26"/>
      <c r="R92" s="26"/>
      <c r="S92" s="26"/>
      <c r="T92" s="26"/>
      <c r="U92" s="26"/>
      <c r="V92" s="26"/>
      <c r="W92" s="26"/>
      <c r="X92" s="31"/>
      <c r="Y92" s="24"/>
      <c r="Z92" s="25"/>
      <c r="AA92" s="72"/>
      <c r="AB92" s="79"/>
      <c r="AC92" s="80"/>
      <c r="AD92" s="19"/>
      <c r="AE92" s="19"/>
      <c r="AF92" s="19"/>
      <c r="AG92" s="19"/>
    </row>
    <row r="93" spans="1:29" ht="38.25" hidden="1">
      <c r="A93" s="5">
        <v>73635120</v>
      </c>
      <c r="B93" s="32" t="s">
        <v>158</v>
      </c>
      <c r="C93" s="5"/>
      <c r="D93" s="14" t="s">
        <v>159</v>
      </c>
      <c r="E93" s="32" t="s">
        <v>158</v>
      </c>
      <c r="F93" s="4"/>
      <c r="G93" s="4"/>
      <c r="H93" s="4"/>
      <c r="I93" s="4"/>
      <c r="J93" s="1"/>
      <c r="K93" s="1"/>
      <c r="L93" s="1"/>
      <c r="M93" s="1"/>
      <c r="N93" s="1"/>
      <c r="O93" s="1"/>
      <c r="P93" s="1"/>
      <c r="Q93" s="20"/>
      <c r="R93" s="48"/>
      <c r="S93" s="49"/>
      <c r="T93" s="20"/>
      <c r="U93" s="20"/>
      <c r="V93" s="20"/>
      <c r="W93" s="20"/>
      <c r="X93" s="20">
        <v>620000</v>
      </c>
      <c r="Y93" s="28" t="s">
        <v>85</v>
      </c>
      <c r="Z93" s="28" t="s">
        <v>174</v>
      </c>
      <c r="AA93" s="28" t="s">
        <v>92</v>
      </c>
      <c r="AB93" s="71" t="s">
        <v>93</v>
      </c>
      <c r="AC93" s="3" t="s">
        <v>167</v>
      </c>
    </row>
    <row r="94" spans="1:29" ht="27.75" customHeight="1" hidden="1">
      <c r="A94" s="3">
        <v>28274466</v>
      </c>
      <c r="B94" s="27" t="s">
        <v>175</v>
      </c>
      <c r="C94" s="3"/>
      <c r="D94" s="15" t="s">
        <v>163</v>
      </c>
      <c r="E94" s="27" t="s">
        <v>164</v>
      </c>
      <c r="F94" s="4"/>
      <c r="G94" s="4"/>
      <c r="H94" s="4"/>
      <c r="I94" s="4"/>
      <c r="J94" s="1"/>
      <c r="K94" s="1"/>
      <c r="L94" s="1"/>
      <c r="M94" s="1"/>
      <c r="N94" s="1"/>
      <c r="O94" s="1"/>
      <c r="P94" s="1"/>
      <c r="Q94" s="20"/>
      <c r="R94" s="48"/>
      <c r="S94" s="49"/>
      <c r="T94" s="20"/>
      <c r="U94" s="20"/>
      <c r="V94" s="20"/>
      <c r="W94" s="20"/>
      <c r="X94" s="20">
        <v>1700000</v>
      </c>
      <c r="Y94" s="28" t="s">
        <v>91</v>
      </c>
      <c r="Z94" s="28" t="s">
        <v>174</v>
      </c>
      <c r="AA94" s="28" t="s">
        <v>176</v>
      </c>
      <c r="AB94" s="71" t="s">
        <v>93</v>
      </c>
      <c r="AC94" s="3" t="s">
        <v>168</v>
      </c>
    </row>
    <row r="95" spans="1:29" ht="25.5" hidden="1">
      <c r="A95" s="3">
        <v>47224541</v>
      </c>
      <c r="B95" s="27" t="s">
        <v>42</v>
      </c>
      <c r="C95" s="3"/>
      <c r="D95" s="15" t="s">
        <v>160</v>
      </c>
      <c r="E95" s="15" t="s">
        <v>161</v>
      </c>
      <c r="F95" s="4"/>
      <c r="G95" s="4"/>
      <c r="H95" s="4"/>
      <c r="I95" s="4"/>
      <c r="J95" s="1"/>
      <c r="K95" s="1"/>
      <c r="L95" s="1"/>
      <c r="M95" s="1"/>
      <c r="N95" s="1"/>
      <c r="O95" s="1"/>
      <c r="P95" s="1"/>
      <c r="Q95" s="20"/>
      <c r="R95" s="20"/>
      <c r="S95" s="20"/>
      <c r="T95" s="20"/>
      <c r="U95" s="20"/>
      <c r="V95" s="20"/>
      <c r="W95" s="20"/>
      <c r="X95" s="20">
        <v>50000</v>
      </c>
      <c r="Y95" s="28" t="s">
        <v>174</v>
      </c>
      <c r="Z95" s="28" t="s">
        <v>82</v>
      </c>
      <c r="AA95" s="28" t="s">
        <v>92</v>
      </c>
      <c r="AB95" s="71" t="s">
        <v>176</v>
      </c>
      <c r="AC95" s="3" t="s">
        <v>169</v>
      </c>
    </row>
    <row r="96" spans="1:29" ht="25.5" hidden="1">
      <c r="A96" s="3">
        <v>44990260</v>
      </c>
      <c r="B96" s="27" t="s">
        <v>9</v>
      </c>
      <c r="C96" s="3"/>
      <c r="D96" s="15" t="s">
        <v>160</v>
      </c>
      <c r="E96" s="27" t="s">
        <v>162</v>
      </c>
      <c r="F96" s="30"/>
      <c r="G96" s="30"/>
      <c r="H96" s="30"/>
      <c r="I96" s="3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>
        <v>100000</v>
      </c>
      <c r="Y96" s="28" t="s">
        <v>174</v>
      </c>
      <c r="Z96" s="28" t="s">
        <v>82</v>
      </c>
      <c r="AA96" s="28" t="s">
        <v>92</v>
      </c>
      <c r="AB96" s="71" t="s">
        <v>176</v>
      </c>
      <c r="AC96" s="3" t="s">
        <v>169</v>
      </c>
    </row>
    <row r="97" spans="1:29" ht="51" hidden="1">
      <c r="A97" s="3">
        <v>294306</v>
      </c>
      <c r="B97" s="27" t="s">
        <v>165</v>
      </c>
      <c r="C97" s="3"/>
      <c r="D97" s="15" t="s">
        <v>160</v>
      </c>
      <c r="E97" s="15" t="s">
        <v>161</v>
      </c>
      <c r="F97" s="4"/>
      <c r="G97" s="4"/>
      <c r="H97" s="4"/>
      <c r="I97" s="4"/>
      <c r="J97" s="1"/>
      <c r="K97" s="1"/>
      <c r="L97" s="1"/>
      <c r="M97" s="1"/>
      <c r="N97" s="1"/>
      <c r="O97" s="1"/>
      <c r="P97" s="1"/>
      <c r="Q97" s="20"/>
      <c r="R97" s="20"/>
      <c r="S97" s="20"/>
      <c r="T97" s="20"/>
      <c r="U97" s="20"/>
      <c r="V97" s="20"/>
      <c r="W97" s="20"/>
      <c r="X97" s="20">
        <v>100000</v>
      </c>
      <c r="Y97" s="28" t="s">
        <v>82</v>
      </c>
      <c r="Z97" s="28" t="s">
        <v>82</v>
      </c>
      <c r="AA97" s="28" t="s">
        <v>172</v>
      </c>
      <c r="AB97" s="71" t="s">
        <v>92</v>
      </c>
      <c r="AC97" s="3" t="s">
        <v>170</v>
      </c>
    </row>
    <row r="98" spans="1:29" ht="12.75" hidden="1">
      <c r="A98" s="57"/>
      <c r="B98" s="61"/>
      <c r="C98" s="57"/>
      <c r="D98" s="62"/>
      <c r="E98" s="63"/>
      <c r="F98" s="58"/>
      <c r="G98" s="58"/>
      <c r="H98" s="58"/>
      <c r="I98" s="58"/>
      <c r="J98" s="59"/>
      <c r="K98" s="59"/>
      <c r="L98" s="59"/>
      <c r="M98" s="59"/>
      <c r="N98" s="59"/>
      <c r="O98" s="59"/>
      <c r="P98" s="59"/>
      <c r="Q98" s="24"/>
      <c r="R98" s="24"/>
      <c r="S98" s="24"/>
      <c r="T98" s="24"/>
      <c r="U98" s="24"/>
      <c r="V98" s="24"/>
      <c r="W98" s="24"/>
      <c r="X98" s="64">
        <f>SUM(X6:X97)</f>
        <v>15901300</v>
      </c>
      <c r="Y98" s="69"/>
      <c r="Z98" s="70"/>
      <c r="AA98" s="70"/>
      <c r="AB98" s="60"/>
      <c r="AC98" s="3"/>
    </row>
    <row r="99" spans="1:29" ht="12.75" hidden="1">
      <c r="A99" s="57"/>
      <c r="B99" s="65"/>
      <c r="C99" s="57"/>
      <c r="D99" s="66"/>
      <c r="E99" s="66"/>
      <c r="F99" s="58"/>
      <c r="G99" s="58"/>
      <c r="H99" s="58"/>
      <c r="I99" s="58"/>
      <c r="J99" s="59"/>
      <c r="K99" s="59"/>
      <c r="L99" s="59"/>
      <c r="M99" s="59"/>
      <c r="N99" s="59"/>
      <c r="O99" s="59"/>
      <c r="P99" s="59"/>
      <c r="Q99" s="24"/>
      <c r="R99" s="24"/>
      <c r="S99" s="24"/>
      <c r="T99" s="24"/>
      <c r="U99" s="24"/>
      <c r="V99" s="24"/>
      <c r="W99" s="24"/>
      <c r="X99" s="67"/>
      <c r="Y99" s="67"/>
      <c r="Z99" s="68"/>
      <c r="AA99" s="68"/>
      <c r="AB99" s="60"/>
      <c r="AC99" s="3"/>
    </row>
    <row r="100" spans="2:29" ht="39" customHeight="1" hidden="1">
      <c r="B100" s="27" t="s">
        <v>39</v>
      </c>
      <c r="D100" s="52" t="s">
        <v>34</v>
      </c>
      <c r="E100" s="27" t="s">
        <v>166</v>
      </c>
      <c r="X100" s="56">
        <v>248000</v>
      </c>
      <c r="Y100" s="104"/>
      <c r="Z100" s="104"/>
      <c r="AA100" s="104"/>
      <c r="AB100" s="104"/>
      <c r="AC100" s="3" t="s">
        <v>171</v>
      </c>
    </row>
    <row r="101" spans="1:29" ht="25.5" hidden="1">
      <c r="A101" s="2">
        <v>69720649</v>
      </c>
      <c r="B101" s="27" t="s">
        <v>40</v>
      </c>
      <c r="D101" s="52" t="s">
        <v>34</v>
      </c>
      <c r="E101" s="27" t="s">
        <v>166</v>
      </c>
      <c r="X101" s="56">
        <v>200000</v>
      </c>
      <c r="Y101" s="28" t="s">
        <v>107</v>
      </c>
      <c r="Z101" s="28" t="s">
        <v>107</v>
      </c>
      <c r="AA101" s="46" t="s">
        <v>93</v>
      </c>
      <c r="AB101" s="46" t="s">
        <v>93</v>
      </c>
      <c r="AC101" s="51"/>
    </row>
    <row r="102" spans="2:29" ht="12.75" hidden="1">
      <c r="B102" s="27"/>
      <c r="D102" s="52"/>
      <c r="E102" s="27"/>
      <c r="X102" s="53"/>
      <c r="Y102" s="25"/>
      <c r="Z102" s="25"/>
      <c r="AA102" s="25"/>
      <c r="AB102" s="25"/>
      <c r="AC102" s="55"/>
    </row>
    <row r="103" spans="2:24" ht="12.75">
      <c r="B103" s="50"/>
      <c r="X103" s="54"/>
    </row>
    <row r="104" ht="13.5" thickBot="1">
      <c r="B104" s="50"/>
    </row>
    <row r="105" spans="2:24" ht="13.5" thickBot="1">
      <c r="B105" s="101" t="s">
        <v>95</v>
      </c>
      <c r="C105" s="102"/>
      <c r="D105" s="103"/>
      <c r="X105" s="13"/>
    </row>
    <row r="106" spans="2:24" ht="12.75" hidden="1">
      <c r="B106" s="33" t="s">
        <v>193</v>
      </c>
      <c r="C106" s="74"/>
      <c r="D106" s="34">
        <v>0</v>
      </c>
      <c r="E106" s="23"/>
      <c r="X106" s="13"/>
    </row>
    <row r="107" spans="2:4" ht="12.75" hidden="1">
      <c r="B107" s="33" t="s">
        <v>194</v>
      </c>
      <c r="C107" s="74"/>
      <c r="D107" s="34">
        <v>500000</v>
      </c>
    </row>
    <row r="108" spans="2:4" ht="12.75">
      <c r="B108" s="33" t="s">
        <v>103</v>
      </c>
      <c r="C108" s="74"/>
      <c r="D108" s="34">
        <v>489000</v>
      </c>
    </row>
    <row r="109" spans="2:24" ht="12.75" hidden="1">
      <c r="B109" s="33" t="s">
        <v>96</v>
      </c>
      <c r="C109" s="35">
        <v>80000</v>
      </c>
      <c r="D109" s="34">
        <v>0</v>
      </c>
      <c r="X109" s="45"/>
    </row>
    <row r="110" spans="2:24" ht="12.75">
      <c r="B110" s="33" t="s">
        <v>229</v>
      </c>
      <c r="C110" s="35"/>
      <c r="D110" s="34">
        <v>530000</v>
      </c>
      <c r="X110" s="45"/>
    </row>
    <row r="111" spans="2:24" ht="12.75">
      <c r="B111" s="33" t="s">
        <v>233</v>
      </c>
      <c r="C111" s="35"/>
      <c r="D111" s="34">
        <v>450000</v>
      </c>
      <c r="X111" s="45"/>
    </row>
    <row r="112" spans="2:24" ht="12.75">
      <c r="B112" s="33" t="s">
        <v>182</v>
      </c>
      <c r="C112" s="35"/>
      <c r="D112" s="34">
        <v>15000</v>
      </c>
      <c r="X112" s="45"/>
    </row>
    <row r="113" spans="2:4" ht="12.75">
      <c r="B113" s="33" t="s">
        <v>97</v>
      </c>
      <c r="C113" s="35">
        <v>1517000</v>
      </c>
      <c r="D113" s="34">
        <v>600000</v>
      </c>
    </row>
    <row r="114" spans="2:4" ht="12.75" hidden="1">
      <c r="B114" s="33" t="s">
        <v>182</v>
      </c>
      <c r="C114" s="35">
        <v>1517000</v>
      </c>
      <c r="D114" s="34">
        <v>0</v>
      </c>
    </row>
    <row r="115" spans="2:4" ht="12.75" hidden="1">
      <c r="B115" s="33" t="s">
        <v>106</v>
      </c>
      <c r="C115" s="35"/>
      <c r="D115" s="34">
        <v>0</v>
      </c>
    </row>
    <row r="116" spans="2:4" ht="12.75">
      <c r="B116" s="33" t="s">
        <v>106</v>
      </c>
      <c r="C116" s="35"/>
      <c r="D116" s="34">
        <v>300000</v>
      </c>
    </row>
    <row r="117" spans="2:4" ht="12.75" hidden="1">
      <c r="B117" s="33" t="s">
        <v>181</v>
      </c>
      <c r="C117" s="35"/>
      <c r="D117" s="34">
        <v>0</v>
      </c>
    </row>
    <row r="118" spans="2:4" ht="12.75" hidden="1">
      <c r="B118" s="33" t="s">
        <v>99</v>
      </c>
      <c r="C118" s="35"/>
      <c r="D118" s="34">
        <v>0</v>
      </c>
    </row>
    <row r="119" spans="2:4" ht="12.75" hidden="1">
      <c r="B119" s="33" t="s">
        <v>100</v>
      </c>
      <c r="C119" s="35"/>
      <c r="D119" s="34">
        <v>0</v>
      </c>
    </row>
    <row r="120" spans="2:4" ht="12.75" hidden="1">
      <c r="B120" s="33" t="s">
        <v>177</v>
      </c>
      <c r="C120" s="35"/>
      <c r="D120" s="34">
        <v>0</v>
      </c>
    </row>
    <row r="121" spans="2:4" ht="12.75" hidden="1">
      <c r="B121" s="33" t="s">
        <v>179</v>
      </c>
      <c r="C121" s="35"/>
      <c r="D121" s="34">
        <v>0</v>
      </c>
    </row>
    <row r="122" spans="2:4" ht="12.75" hidden="1">
      <c r="B122" s="33" t="s">
        <v>180</v>
      </c>
      <c r="C122" s="35"/>
      <c r="D122" s="34">
        <v>0</v>
      </c>
    </row>
    <row r="123" spans="2:4" ht="12.75">
      <c r="B123" s="33" t="s">
        <v>104</v>
      </c>
      <c r="C123" s="35"/>
      <c r="D123" s="34">
        <v>500000</v>
      </c>
    </row>
    <row r="124" spans="2:4" ht="12.75">
      <c r="B124" s="33" t="s">
        <v>178</v>
      </c>
      <c r="C124" s="35"/>
      <c r="D124" s="34">
        <v>360000</v>
      </c>
    </row>
    <row r="125" spans="2:4" ht="12.75" hidden="1">
      <c r="B125" s="33" t="s">
        <v>105</v>
      </c>
      <c r="C125" s="35"/>
      <c r="D125" s="34">
        <v>0</v>
      </c>
    </row>
    <row r="126" spans="2:4" ht="12.75">
      <c r="B126" s="33" t="s">
        <v>232</v>
      </c>
      <c r="C126" s="35"/>
      <c r="D126" s="34">
        <v>111000</v>
      </c>
    </row>
    <row r="127" spans="2:4" ht="12.75">
      <c r="B127" s="33" t="s">
        <v>231</v>
      </c>
      <c r="C127" s="35"/>
      <c r="D127" s="34">
        <v>479000</v>
      </c>
    </row>
    <row r="128" spans="2:4" ht="12.75">
      <c r="B128" s="33" t="s">
        <v>196</v>
      </c>
      <c r="C128" s="35"/>
      <c r="D128" s="34">
        <v>200000</v>
      </c>
    </row>
    <row r="129" spans="2:5" ht="12.75" hidden="1">
      <c r="B129" s="33" t="s">
        <v>102</v>
      </c>
      <c r="C129" s="35"/>
      <c r="D129" s="34">
        <v>0</v>
      </c>
      <c r="E129" s="2" t="s">
        <v>226</v>
      </c>
    </row>
    <row r="130" spans="2:4" ht="12.75">
      <c r="B130" s="33" t="s">
        <v>101</v>
      </c>
      <c r="C130" s="35"/>
      <c r="D130" s="34">
        <v>1300000</v>
      </c>
    </row>
    <row r="131" spans="2:4" ht="12.75">
      <c r="B131" s="33" t="s">
        <v>234</v>
      </c>
      <c r="C131" s="35"/>
      <c r="D131" s="34">
        <v>145000</v>
      </c>
    </row>
    <row r="132" spans="2:4" ht="12.75">
      <c r="B132" s="33" t="s">
        <v>230</v>
      </c>
      <c r="C132" s="76"/>
      <c r="D132" s="97">
        <v>400000</v>
      </c>
    </row>
    <row r="133" spans="2:4" ht="13.5" thickBot="1">
      <c r="B133" s="75" t="s">
        <v>195</v>
      </c>
      <c r="C133" s="76"/>
      <c r="D133" s="97">
        <v>150000</v>
      </c>
    </row>
    <row r="134" spans="2:4" ht="13.5" thickBot="1">
      <c r="B134" s="17" t="s">
        <v>98</v>
      </c>
      <c r="C134" s="16">
        <v>1920000</v>
      </c>
      <c r="D134" s="18">
        <f>SUM(D108:D133)</f>
        <v>6029000</v>
      </c>
    </row>
  </sheetData>
  <sheetProtection/>
  <autoFilter ref="A5:Q73"/>
  <mergeCells count="8">
    <mergeCell ref="AD1:AE1"/>
    <mergeCell ref="Z5:AA5"/>
    <mergeCell ref="B105:D105"/>
    <mergeCell ref="Y100:AB100"/>
    <mergeCell ref="A92:E92"/>
    <mergeCell ref="A91:B91"/>
    <mergeCell ref="A3:E3"/>
    <mergeCell ref="AD3:A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&amp;R&amp;"Arial,Tučné"&amp;11ZK-06-2013-66, př. 1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Pospíchalová Petra</cp:lastModifiedBy>
  <cp:lastPrinted>2013-10-25T05:51:50Z</cp:lastPrinted>
  <dcterms:created xsi:type="dcterms:W3CDTF">2009-11-24T22:59:05Z</dcterms:created>
  <dcterms:modified xsi:type="dcterms:W3CDTF">2013-10-30T13:57:15Z</dcterms:modified>
  <cp:category/>
  <cp:version/>
  <cp:contentType/>
  <cp:contentStatus/>
</cp:coreProperties>
</file>