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50" windowHeight="6705" activeTab="0"/>
  </bookViews>
  <sheets>
    <sheet name="ZK-02-2013-62, př. 3" sheetId="1" r:id="rId1"/>
  </sheets>
  <definedNames>
    <definedName name="_xlnm.Print_Titles" localSheetId="0">'ZK-02-2013-62, př. 3'!$5:$5</definedName>
  </definedNames>
  <calcPr fullCalcOnLoad="1"/>
</workbook>
</file>

<file path=xl/sharedStrings.xml><?xml version="1.0" encoding="utf-8"?>
<sst xmlns="http://schemas.openxmlformats.org/spreadsheetml/2006/main" count="199" uniqueCount="198">
  <si>
    <t>Název akce</t>
  </si>
  <si>
    <t>Výše dotace kraje v Kč</t>
  </si>
  <si>
    <t>IČ</t>
  </si>
  <si>
    <t>Celkový rozpočet akce v Kč</t>
  </si>
  <si>
    <t>Podíl žadatele v Kč</t>
  </si>
  <si>
    <t>Podíl žadatele v %</t>
  </si>
  <si>
    <t>Podíl žadatele v % po přepočtu koeficientem</t>
  </si>
  <si>
    <t>Výše dotace kraje v %</t>
  </si>
  <si>
    <t>Polná</t>
  </si>
  <si>
    <t>Olešná</t>
  </si>
  <si>
    <t>00286435</t>
  </si>
  <si>
    <t>Setkání rodáků</t>
  </si>
  <si>
    <t>Obec/Město/     Městys</t>
  </si>
  <si>
    <t>Seznam žádostí hodnocených dle Zásad Zastupitelstva Kraje Vysočina pro poskytování dotací na podporu společenských a kulturních aktivit obcí Kraje Vysočina souvisejících zejména s oslavami či připomenutím významných výročí obcí</t>
  </si>
  <si>
    <t>Nový Jimramov</t>
  </si>
  <si>
    <t>00599638</t>
  </si>
  <si>
    <t>Oslava výročí 100 let založení SDH Nový Jimramov</t>
  </si>
  <si>
    <t>Švábov</t>
  </si>
  <si>
    <t>47367105</t>
  </si>
  <si>
    <t>2. setkání rodáků obce Švábov</t>
  </si>
  <si>
    <t>Býšovec</t>
  </si>
  <si>
    <t>00599336</t>
  </si>
  <si>
    <t>Oslava 660 let</t>
  </si>
  <si>
    <t>Častohostice</t>
  </si>
  <si>
    <t>II Setkání rodáků</t>
  </si>
  <si>
    <t>Vlachovice</t>
  </si>
  <si>
    <t>00842664</t>
  </si>
  <si>
    <t>Oslava 120. výročí založení sboru SDH v obci Vlachovice</t>
  </si>
  <si>
    <t>Pohleď</t>
  </si>
  <si>
    <t>00179761</t>
  </si>
  <si>
    <t>IV. setkání rodáků obce Pohleď</t>
  </si>
  <si>
    <t>Bochovice</t>
  </si>
  <si>
    <t>00376094</t>
  </si>
  <si>
    <t>SETKÁNÍ RODÁKŮ 2013</t>
  </si>
  <si>
    <t>Znětínek</t>
  </si>
  <si>
    <t>00599964</t>
  </si>
  <si>
    <t>Setkání rodáků a přátel obce</t>
  </si>
  <si>
    <t>Vojnův Městec</t>
  </si>
  <si>
    <t>00295761</t>
  </si>
  <si>
    <t>Oslavy 720 let od první písemné zmínky o Vojnově Městci spojené se srazem rodáků</t>
  </si>
  <si>
    <t>Bohdalec</t>
  </si>
  <si>
    <t>00599280</t>
  </si>
  <si>
    <t>Oslava 120 let sboru dobrovolných hasičů v Bohdalci</t>
  </si>
  <si>
    <t>Březí nad Oslavou</t>
  </si>
  <si>
    <t>00600539</t>
  </si>
  <si>
    <t xml:space="preserve">Oslavy 120. let založení sboru SDH </t>
  </si>
  <si>
    <t>Urbanov</t>
  </si>
  <si>
    <t>00286788</t>
  </si>
  <si>
    <t>Setkání rodáků obce Urbanov</t>
  </si>
  <si>
    <t>Strážek</t>
  </si>
  <si>
    <t>00295493</t>
  </si>
  <si>
    <t>Oslava 130 let založení SDH Strážek</t>
  </si>
  <si>
    <t>Rouchovany</t>
  </si>
  <si>
    <t>00290378</t>
  </si>
  <si>
    <t>Oslavy 795 let od první zmínky o obci Rouchovany a setkání rodáků</t>
  </si>
  <si>
    <t>Dušejov</t>
  </si>
  <si>
    <t>00285811</t>
  </si>
  <si>
    <t>8. setkání rodáků obce Dušejov</t>
  </si>
  <si>
    <t>Martínkov</t>
  </si>
  <si>
    <t>00378151</t>
  </si>
  <si>
    <t>Setkání občanů a přátel obce u příležitosti 300. výročí kostela v Martínkově</t>
  </si>
  <si>
    <t>Světnov</t>
  </si>
  <si>
    <t>00545031</t>
  </si>
  <si>
    <t>Vzpomínka na rodáka Paeonia - 400 let od jeho úmrtí a oslavy založení SDH Světnov - 120 let</t>
  </si>
  <si>
    <t>Olešenka</t>
  </si>
  <si>
    <t>00267970</t>
  </si>
  <si>
    <t>Oslavy výročí 120 let od založení hasičského sboru v Olešence</t>
  </si>
  <si>
    <t>Libice nad Doubravou</t>
  </si>
  <si>
    <t>00267791</t>
  </si>
  <si>
    <t>Výročí založení SDH Libice n. D. - 130 let</t>
  </si>
  <si>
    <t>Bojiště</t>
  </si>
  <si>
    <t>00267228</t>
  </si>
  <si>
    <t>II. přátelské setkání rodáků</t>
  </si>
  <si>
    <t>Bohuslavice</t>
  </si>
  <si>
    <t>00373630</t>
  </si>
  <si>
    <t>Oslavy výročí obce a SDH, spojené se setkáním rodáků</t>
  </si>
  <si>
    <t>Jakubov u Moravských Budějovic</t>
  </si>
  <si>
    <t>00289493</t>
  </si>
  <si>
    <t>Rodinov</t>
  </si>
  <si>
    <t>00511200</t>
  </si>
  <si>
    <t>Ruda</t>
  </si>
  <si>
    <t>00842567</t>
  </si>
  <si>
    <t>Výročí 660 let od první zmínky o obci Ruda a setkání rodáků</t>
  </si>
  <si>
    <t>Tři Studně</t>
  </si>
  <si>
    <t>00842214</t>
  </si>
  <si>
    <t>20. výročí obnovení kulturní tradice Otvírání studánek</t>
  </si>
  <si>
    <t>Domamil</t>
  </si>
  <si>
    <t>00289311</t>
  </si>
  <si>
    <t>Setkání rodáků a přátel obce Domamil</t>
  </si>
  <si>
    <t>Bačice</t>
  </si>
  <si>
    <t>00375365</t>
  </si>
  <si>
    <t>Sjezd rodáků při příležitosti konání tradiční Bačické poutě</t>
  </si>
  <si>
    <t>Buřenice</t>
  </si>
  <si>
    <t>00512265</t>
  </si>
  <si>
    <t>Oslava 85. výročí založení SDH Buřenice</t>
  </si>
  <si>
    <t>Dlouhé</t>
  </si>
  <si>
    <t>00599361</t>
  </si>
  <si>
    <t>Obecní slavnost k 120. výročí místního Sboru dobrovolných hasičů Dlouhé</t>
  </si>
  <si>
    <t>Jezdovice</t>
  </si>
  <si>
    <t>42634628</t>
  </si>
  <si>
    <t>IV. setkání rodáků</t>
  </si>
  <si>
    <t>Jimramov</t>
  </si>
  <si>
    <t>00294471</t>
  </si>
  <si>
    <t>Oslava 150. výročí narození Viléma Mrštíka</t>
  </si>
  <si>
    <t>Kámen</t>
  </si>
  <si>
    <t>00248371</t>
  </si>
  <si>
    <t xml:space="preserve">Oslava udělení znaku a praporu obci Kámen </t>
  </si>
  <si>
    <t>Nyklovice</t>
  </si>
  <si>
    <t>00599646</t>
  </si>
  <si>
    <t>Sraz rodáků a 120. výročí SDH Nyklovice</t>
  </si>
  <si>
    <t>Pokojov</t>
  </si>
  <si>
    <t>00599697</t>
  </si>
  <si>
    <t>660. výročí založení obce Pokojov</t>
  </si>
  <si>
    <t>Rohy</t>
  </si>
  <si>
    <t>00378569</t>
  </si>
  <si>
    <t xml:space="preserve">Výročí 115. let založení Sboru dobrovolných hasičů </t>
  </si>
  <si>
    <t>Útěchovice pod Stražištěm</t>
  </si>
  <si>
    <t>00511251</t>
  </si>
  <si>
    <t>Oslava 70 let založení sboru dobrovolných hasičů a sraz rodáků obce</t>
  </si>
  <si>
    <t>Nové Veselí</t>
  </si>
  <si>
    <t>00294926</t>
  </si>
  <si>
    <t>Oslavy Nové Veselí</t>
  </si>
  <si>
    <t>Kamenice nad Lipou</t>
  </si>
  <si>
    <t>00248380</t>
  </si>
  <si>
    <t>Oslavy 765. výročí založení města Kamenice nad Lipou a 90. výročí založení TJ Slovan Kamenice nad Lipou</t>
  </si>
  <si>
    <t>Stará Říše</t>
  </si>
  <si>
    <t>00286648</t>
  </si>
  <si>
    <t>120. výročí založení SDH Stará Říše</t>
  </si>
  <si>
    <t>Rynárec</t>
  </si>
  <si>
    <t>00515817</t>
  </si>
  <si>
    <t>Oslava 810 let Obce Rynárec</t>
  </si>
  <si>
    <t>Brtnice</t>
  </si>
  <si>
    <t>00285668</t>
  </si>
  <si>
    <t>Příjezd Karla VI. do Brtnice - 1723</t>
  </si>
  <si>
    <t>Pyšel</t>
  </si>
  <si>
    <t>00290254</t>
  </si>
  <si>
    <t>115. výročí založení SDH Pyšel</t>
  </si>
  <si>
    <t>Cejle</t>
  </si>
  <si>
    <t>00488615</t>
  </si>
  <si>
    <t>Přijetí praporu a znaku a vysvěcení kapličky</t>
  </si>
  <si>
    <t>Budíkov</t>
  </si>
  <si>
    <t>00247901</t>
  </si>
  <si>
    <t>50té výročí založení FK TJ - Rovnost Budíkov</t>
  </si>
  <si>
    <t>Dlouhá Brtnice</t>
  </si>
  <si>
    <t>00373664</t>
  </si>
  <si>
    <t>Oslava 125. výročí založení SDH Dlouhá Brtnice</t>
  </si>
  <si>
    <t>Hartvíkovice</t>
  </si>
  <si>
    <t>00289337</t>
  </si>
  <si>
    <t>100 let založení SDH Hartvíkovice</t>
  </si>
  <si>
    <t>Herálec</t>
  </si>
  <si>
    <t>00294306</t>
  </si>
  <si>
    <t>Oslavy 120 let od založení SDH Herálec</t>
  </si>
  <si>
    <t>Hrotovice</t>
  </si>
  <si>
    <t>00289426</t>
  </si>
  <si>
    <t>Oslavy 130. výročí založení hasičského sboru Hrotovice</t>
  </si>
  <si>
    <t>Křídla</t>
  </si>
  <si>
    <t>00842648</t>
  </si>
  <si>
    <t>120. výročí založení Sboru dobrovolných hasičů Křídla a setkání rodáků a přátel obce</t>
  </si>
  <si>
    <t>Mnich</t>
  </si>
  <si>
    <t>00248665</t>
  </si>
  <si>
    <t>120. výročí založení SDH Mnich</t>
  </si>
  <si>
    <t>00267988</t>
  </si>
  <si>
    <t>Sraz rodáků obce Olešná při příležitosti 130 let výročí SDH Olešná</t>
  </si>
  <si>
    <t>Osová Bítýška</t>
  </si>
  <si>
    <t>00084409</t>
  </si>
  <si>
    <t>Oslava 130 let založení SDH Osová Bítýška</t>
  </si>
  <si>
    <t>Přibyslavice</t>
  </si>
  <si>
    <t>00290203</t>
  </si>
  <si>
    <t>Oslavy 120 let založení hasičského sboru</t>
  </si>
  <si>
    <t>Radostín nad Oslavou</t>
  </si>
  <si>
    <t>00295248</t>
  </si>
  <si>
    <t>Oslavy svěcení obecního praporu a 120 let založení Sboru dobrovolných hasičů</t>
  </si>
  <si>
    <t>Velká Losenice</t>
  </si>
  <si>
    <t>00295655</t>
  </si>
  <si>
    <t>Setkání rodáků Velké Losenice a Pořežína po deseti letech</t>
  </si>
  <si>
    <t>Vyskytná</t>
  </si>
  <si>
    <t>00249416</t>
  </si>
  <si>
    <t>Oslava výročí 130 let od založení SDH Vyskytná</t>
  </si>
  <si>
    <t>Zubří</t>
  </si>
  <si>
    <t>00842656</t>
  </si>
  <si>
    <t>Oslava 120. výročí založení SDH Zubří a setkání rodáků</t>
  </si>
  <si>
    <t>Ždírec</t>
  </si>
  <si>
    <t>00287008</t>
  </si>
  <si>
    <t>Oslava 780. let od první písemné zmínky o obci Ždírec</t>
  </si>
  <si>
    <t>Želetava</t>
  </si>
  <si>
    <t>00290751</t>
  </si>
  <si>
    <t>710 let první písemné zmínky a 130 let založení hasičů v Želetavě</t>
  </si>
  <si>
    <t>Pavlov</t>
  </si>
  <si>
    <t>00544418</t>
  </si>
  <si>
    <t>90. výročí založení SDH Pavlov</t>
  </si>
  <si>
    <t>Ledeč nad Sázavou</t>
  </si>
  <si>
    <t>00267759</t>
  </si>
  <si>
    <t>Městské slavnosti</t>
  </si>
  <si>
    <t>Sváteční odpoledne na rynku</t>
  </si>
  <si>
    <t>Třebíč</t>
  </si>
  <si>
    <t>00290629</t>
  </si>
  <si>
    <t>Třebíč - 10. výročí zápisu třebíčských památek do seznamu UNESCO - propagace</t>
  </si>
  <si>
    <t>Poř. č.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</si>
</sst>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0" fontId="0" fillId="0" borderId="11" xfId="0" applyNumberForma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0" fontId="0" fillId="0" borderId="11" xfId="0" applyNumberFormat="1" applyFill="1" applyBorder="1" applyAlignment="1">
      <alignment/>
    </xf>
    <xf numFmtId="10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10" fontId="0" fillId="0" borderId="13" xfId="0" applyNumberFormat="1" applyFill="1" applyBorder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3" fontId="0" fillId="0" borderId="1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0" fontId="0" fillId="0" borderId="18" xfId="0" applyNumberFormat="1" applyFill="1" applyBorder="1" applyAlignment="1">
      <alignment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horizontal="right"/>
    </xf>
    <xf numFmtId="3" fontId="0" fillId="0" borderId="19" xfId="0" applyNumberFormat="1" applyBorder="1" applyAlignment="1">
      <alignment/>
    </xf>
    <xf numFmtId="0" fontId="0" fillId="0" borderId="14" xfId="0" applyBorder="1" applyAlignment="1">
      <alignment wrapText="1"/>
    </xf>
    <xf numFmtId="49" fontId="0" fillId="0" borderId="14" xfId="0" applyNumberFormat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0" fontId="0" fillId="0" borderId="20" xfId="0" applyNumberFormat="1" applyFill="1" applyBorder="1" applyAlignment="1">
      <alignment/>
    </xf>
    <xf numFmtId="0" fontId="2" fillId="0" borderId="14" xfId="0" applyFont="1" applyBorder="1" applyAlignment="1">
      <alignment wrapText="1"/>
    </xf>
    <xf numFmtId="49" fontId="2" fillId="0" borderId="14" xfId="0" applyNumberFormat="1" applyFont="1" applyBorder="1" applyAlignment="1">
      <alignment horizontal="right"/>
    </xf>
    <xf numFmtId="10" fontId="0" fillId="0" borderId="21" xfId="0" applyNumberFormat="1" applyBorder="1" applyAlignment="1">
      <alignment/>
    </xf>
    <xf numFmtId="10" fontId="0" fillId="0" borderId="22" xfId="0" applyNumberFormat="1" applyBorder="1" applyAlignment="1">
      <alignment/>
    </xf>
    <xf numFmtId="10" fontId="0" fillId="0" borderId="21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 wrapText="1"/>
    </xf>
    <xf numFmtId="0" fontId="0" fillId="0" borderId="26" xfId="0" applyFill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27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showGridLines="0" tabSelected="1" view="pageLayout" workbookViewId="0" topLeftCell="D1">
      <selection activeCell="B2" sqref="B2:J3"/>
    </sheetView>
  </sheetViews>
  <sheetFormatPr defaultColWidth="9.00390625" defaultRowHeight="12.75"/>
  <cols>
    <col min="1" max="1" width="5.00390625" style="0" customWidth="1"/>
    <col min="2" max="2" width="14.00390625" style="0" customWidth="1"/>
    <col min="3" max="3" width="11.25390625" style="0" bestFit="1" customWidth="1"/>
    <col min="4" max="4" width="46.375" style="0" customWidth="1"/>
    <col min="10" max="10" width="12.875" style="0" customWidth="1"/>
  </cols>
  <sheetData>
    <row r="2" spans="2:10" ht="12.75" customHeight="1">
      <c r="B2" s="54" t="s">
        <v>13</v>
      </c>
      <c r="C2" s="54"/>
      <c r="D2" s="54"/>
      <c r="E2" s="54"/>
      <c r="F2" s="54"/>
      <c r="G2" s="54"/>
      <c r="H2" s="54"/>
      <c r="I2" s="54"/>
      <c r="J2" s="54"/>
    </row>
    <row r="3" spans="2:10" ht="13.5" customHeight="1">
      <c r="B3" s="54"/>
      <c r="C3" s="54"/>
      <c r="D3" s="54"/>
      <c r="E3" s="54"/>
      <c r="F3" s="54"/>
      <c r="G3" s="54"/>
      <c r="H3" s="54"/>
      <c r="I3" s="54"/>
      <c r="J3" s="54"/>
    </row>
    <row r="4" ht="13.5" thickBot="1"/>
    <row r="5" spans="1:10" ht="54" customHeight="1" thickBot="1">
      <c r="A5" s="52" t="s">
        <v>197</v>
      </c>
      <c r="B5" s="24" t="s">
        <v>12</v>
      </c>
      <c r="C5" s="24" t="s">
        <v>2</v>
      </c>
      <c r="D5" s="1" t="s">
        <v>0</v>
      </c>
      <c r="E5" s="1" t="s">
        <v>3</v>
      </c>
      <c r="F5" s="1" t="s">
        <v>1</v>
      </c>
      <c r="G5" s="1" t="s">
        <v>4</v>
      </c>
      <c r="H5" s="2" t="s">
        <v>7</v>
      </c>
      <c r="I5" s="22" t="s">
        <v>5</v>
      </c>
      <c r="J5" s="23" t="s">
        <v>6</v>
      </c>
    </row>
    <row r="6" spans="1:10" ht="24.75" customHeight="1">
      <c r="A6" s="51">
        <v>1</v>
      </c>
      <c r="B6" s="36" t="s">
        <v>14</v>
      </c>
      <c r="C6" s="37" t="s">
        <v>15</v>
      </c>
      <c r="D6" s="36" t="s">
        <v>16</v>
      </c>
      <c r="E6" s="38">
        <v>38000</v>
      </c>
      <c r="F6" s="38">
        <v>6300</v>
      </c>
      <c r="G6" s="38">
        <f aca="true" t="shared" si="0" ref="G6:G61">E6-F6</f>
        <v>31700</v>
      </c>
      <c r="H6" s="3">
        <f aca="true" t="shared" si="1" ref="H6:H61">F6/E6</f>
        <v>0.16578947368421051</v>
      </c>
      <c r="I6" s="4">
        <f aca="true" t="shared" si="2" ref="I6:I61">G6/E6</f>
        <v>0.8342105263157895</v>
      </c>
      <c r="J6" s="5">
        <v>0.8342</v>
      </c>
    </row>
    <row r="7" spans="1:10" ht="24.75" customHeight="1">
      <c r="A7" s="50">
        <v>2</v>
      </c>
      <c r="B7" s="39" t="s">
        <v>17</v>
      </c>
      <c r="C7" s="40" t="s">
        <v>18</v>
      </c>
      <c r="D7" s="39" t="s">
        <v>19</v>
      </c>
      <c r="E7" s="7">
        <v>39400</v>
      </c>
      <c r="F7" s="7">
        <v>7000</v>
      </c>
      <c r="G7" s="7">
        <f t="shared" si="0"/>
        <v>32400</v>
      </c>
      <c r="H7" s="3">
        <f t="shared" si="1"/>
        <v>0.17766497461928935</v>
      </c>
      <c r="I7" s="4">
        <f t="shared" si="2"/>
        <v>0.8223350253807107</v>
      </c>
      <c r="J7" s="47">
        <v>0.8223</v>
      </c>
    </row>
    <row r="8" spans="1:10" ht="24.75" customHeight="1">
      <c r="A8" s="50">
        <v>3</v>
      </c>
      <c r="B8" s="39" t="s">
        <v>20</v>
      </c>
      <c r="C8" s="40" t="s">
        <v>21</v>
      </c>
      <c r="D8" s="39" t="s">
        <v>22</v>
      </c>
      <c r="E8" s="7">
        <v>85000</v>
      </c>
      <c r="F8" s="7">
        <v>15400</v>
      </c>
      <c r="G8" s="7">
        <f t="shared" si="0"/>
        <v>69600</v>
      </c>
      <c r="H8" s="3">
        <f t="shared" si="1"/>
        <v>0.1811764705882353</v>
      </c>
      <c r="I8" s="4">
        <f t="shared" si="2"/>
        <v>0.8188235294117647</v>
      </c>
      <c r="J8" s="47">
        <v>0.8188</v>
      </c>
    </row>
    <row r="9" spans="1:10" ht="24.75" customHeight="1">
      <c r="A9" s="50">
        <v>4</v>
      </c>
      <c r="B9" s="39" t="s">
        <v>23</v>
      </c>
      <c r="C9" s="40">
        <v>60419466</v>
      </c>
      <c r="D9" s="39" t="s">
        <v>24</v>
      </c>
      <c r="E9" s="7">
        <v>100000</v>
      </c>
      <c r="F9" s="7">
        <v>20000</v>
      </c>
      <c r="G9" s="7">
        <f t="shared" si="0"/>
        <v>80000</v>
      </c>
      <c r="H9" s="3">
        <f t="shared" si="1"/>
        <v>0.2</v>
      </c>
      <c r="I9" s="4">
        <f t="shared" si="2"/>
        <v>0.8</v>
      </c>
      <c r="J9" s="47">
        <v>0.8</v>
      </c>
    </row>
    <row r="10" spans="1:10" ht="24.75" customHeight="1">
      <c r="A10" s="50">
        <v>5</v>
      </c>
      <c r="B10" s="39" t="s">
        <v>25</v>
      </c>
      <c r="C10" s="40" t="s">
        <v>26</v>
      </c>
      <c r="D10" s="39" t="s">
        <v>27</v>
      </c>
      <c r="E10" s="7">
        <v>53000</v>
      </c>
      <c r="F10" s="7">
        <v>12200</v>
      </c>
      <c r="G10" s="7">
        <f t="shared" si="0"/>
        <v>40800</v>
      </c>
      <c r="H10" s="3">
        <f t="shared" si="1"/>
        <v>0.23018867924528302</v>
      </c>
      <c r="I10" s="4">
        <f t="shared" si="2"/>
        <v>0.769811320754717</v>
      </c>
      <c r="J10" s="47">
        <v>0.7698</v>
      </c>
    </row>
    <row r="11" spans="1:10" ht="24.75" customHeight="1">
      <c r="A11" s="50">
        <v>6</v>
      </c>
      <c r="B11" s="39" t="s">
        <v>46</v>
      </c>
      <c r="C11" s="40" t="s">
        <v>47</v>
      </c>
      <c r="D11" s="39" t="s">
        <v>48</v>
      </c>
      <c r="E11" s="42">
        <v>28889</v>
      </c>
      <c r="F11" s="7">
        <v>6809</v>
      </c>
      <c r="G11" s="7">
        <f>E11-F11</f>
        <v>22080</v>
      </c>
      <c r="H11" s="25">
        <f>F11/E11</f>
        <v>0.23569524732597183</v>
      </c>
      <c r="I11" s="26">
        <f>G11/E11</f>
        <v>0.7643047526740282</v>
      </c>
      <c r="J11" s="47">
        <v>0.7643</v>
      </c>
    </row>
    <row r="12" spans="1:10" ht="24.75" customHeight="1">
      <c r="A12" s="50">
        <v>7</v>
      </c>
      <c r="B12" s="39" t="s">
        <v>28</v>
      </c>
      <c r="C12" s="40" t="s">
        <v>29</v>
      </c>
      <c r="D12" s="39" t="s">
        <v>30</v>
      </c>
      <c r="E12" s="41">
        <v>30000</v>
      </c>
      <c r="F12" s="7">
        <v>7300</v>
      </c>
      <c r="G12" s="7">
        <f t="shared" si="0"/>
        <v>22700</v>
      </c>
      <c r="H12" s="3">
        <f t="shared" si="1"/>
        <v>0.24333333333333335</v>
      </c>
      <c r="I12" s="4">
        <f t="shared" si="2"/>
        <v>0.7566666666666667</v>
      </c>
      <c r="J12" s="47">
        <v>0.7567</v>
      </c>
    </row>
    <row r="13" spans="1:10" s="29" customFormat="1" ht="24.75" customHeight="1">
      <c r="A13" s="50">
        <v>8</v>
      </c>
      <c r="B13" s="39" t="s">
        <v>31</v>
      </c>
      <c r="C13" s="40" t="s">
        <v>32</v>
      </c>
      <c r="D13" s="39" t="s">
        <v>33</v>
      </c>
      <c r="E13" s="7">
        <v>58000</v>
      </c>
      <c r="F13" s="7">
        <v>14500</v>
      </c>
      <c r="G13" s="7">
        <f t="shared" si="0"/>
        <v>43500</v>
      </c>
      <c r="H13" s="25">
        <f t="shared" si="1"/>
        <v>0.25</v>
      </c>
      <c r="I13" s="26">
        <f t="shared" si="2"/>
        <v>0.75</v>
      </c>
      <c r="J13" s="47">
        <v>0.75</v>
      </c>
    </row>
    <row r="14" spans="1:10" s="29" customFormat="1" ht="24.75" customHeight="1">
      <c r="A14" s="50">
        <v>9</v>
      </c>
      <c r="B14" s="39" t="s">
        <v>34</v>
      </c>
      <c r="C14" s="40" t="s">
        <v>35</v>
      </c>
      <c r="D14" s="39" t="s">
        <v>36</v>
      </c>
      <c r="E14" s="7">
        <v>75000</v>
      </c>
      <c r="F14" s="7">
        <v>20000</v>
      </c>
      <c r="G14" s="7">
        <f t="shared" si="0"/>
        <v>55000</v>
      </c>
      <c r="H14" s="25">
        <f t="shared" si="1"/>
        <v>0.26666666666666666</v>
      </c>
      <c r="I14" s="26">
        <f t="shared" si="2"/>
        <v>0.7333333333333333</v>
      </c>
      <c r="J14" s="47">
        <v>0.7333</v>
      </c>
    </row>
    <row r="15" spans="1:10" s="29" customFormat="1" ht="24.75" customHeight="1">
      <c r="A15" s="50">
        <v>10</v>
      </c>
      <c r="B15" s="39" t="s">
        <v>37</v>
      </c>
      <c r="C15" s="40" t="s">
        <v>38</v>
      </c>
      <c r="D15" s="39" t="s">
        <v>39</v>
      </c>
      <c r="E15" s="7">
        <v>358000</v>
      </c>
      <c r="F15" s="41">
        <v>78700</v>
      </c>
      <c r="G15" s="7">
        <f t="shared" si="0"/>
        <v>279300</v>
      </c>
      <c r="H15" s="25">
        <f t="shared" si="1"/>
        <v>0.21983240223463688</v>
      </c>
      <c r="I15" s="26">
        <f t="shared" si="2"/>
        <v>0.7801675977653632</v>
      </c>
      <c r="J15" s="47">
        <v>0.7022</v>
      </c>
    </row>
    <row r="16" spans="1:10" s="29" customFormat="1" ht="24.75" customHeight="1">
      <c r="A16" s="50">
        <v>11</v>
      </c>
      <c r="B16" s="39" t="s">
        <v>40</v>
      </c>
      <c r="C16" s="40" t="s">
        <v>41</v>
      </c>
      <c r="D16" s="39" t="s">
        <v>42</v>
      </c>
      <c r="E16" s="7">
        <v>97500</v>
      </c>
      <c r="F16" s="7">
        <v>29200</v>
      </c>
      <c r="G16" s="7">
        <f t="shared" si="0"/>
        <v>68300</v>
      </c>
      <c r="H16" s="25">
        <f t="shared" si="1"/>
        <v>0.2994871794871795</v>
      </c>
      <c r="I16" s="26">
        <f t="shared" si="2"/>
        <v>0.7005128205128205</v>
      </c>
      <c r="J16" s="47">
        <v>0.7005</v>
      </c>
    </row>
    <row r="17" spans="1:10" s="29" customFormat="1" ht="24.75" customHeight="1">
      <c r="A17" s="50">
        <v>12</v>
      </c>
      <c r="B17" s="39" t="s">
        <v>43</v>
      </c>
      <c r="C17" s="40" t="s">
        <v>44</v>
      </c>
      <c r="D17" s="39" t="s">
        <v>45</v>
      </c>
      <c r="E17" s="7">
        <v>66600</v>
      </c>
      <c r="F17" s="7">
        <v>19980</v>
      </c>
      <c r="G17" s="7">
        <f t="shared" si="0"/>
        <v>46620</v>
      </c>
      <c r="H17" s="25">
        <f t="shared" si="1"/>
        <v>0.3</v>
      </c>
      <c r="I17" s="26">
        <f t="shared" si="2"/>
        <v>0.7</v>
      </c>
      <c r="J17" s="47">
        <v>0.7</v>
      </c>
    </row>
    <row r="18" spans="1:10" s="29" customFormat="1" ht="24.75" customHeight="1">
      <c r="A18" s="50">
        <v>13</v>
      </c>
      <c r="B18" s="39" t="s">
        <v>49</v>
      </c>
      <c r="C18" s="40" t="s">
        <v>50</v>
      </c>
      <c r="D18" s="39" t="s">
        <v>51</v>
      </c>
      <c r="E18" s="7">
        <v>51666</v>
      </c>
      <c r="F18" s="7">
        <v>12916</v>
      </c>
      <c r="G18" s="7">
        <f t="shared" si="0"/>
        <v>38750</v>
      </c>
      <c r="H18" s="25">
        <f t="shared" si="1"/>
        <v>0.24999032245577363</v>
      </c>
      <c r="I18" s="26">
        <f t="shared" si="2"/>
        <v>0.7500096775442264</v>
      </c>
      <c r="J18" s="47">
        <v>0.675</v>
      </c>
    </row>
    <row r="19" spans="1:10" s="29" customFormat="1" ht="24.75" customHeight="1">
      <c r="A19" s="50">
        <v>14</v>
      </c>
      <c r="B19" s="39" t="s">
        <v>52</v>
      </c>
      <c r="C19" s="40" t="s">
        <v>53</v>
      </c>
      <c r="D19" s="39" t="s">
        <v>54</v>
      </c>
      <c r="E19" s="7">
        <v>400000</v>
      </c>
      <c r="F19" s="7">
        <v>100000</v>
      </c>
      <c r="G19" s="7">
        <f t="shared" si="0"/>
        <v>300000</v>
      </c>
      <c r="H19" s="25">
        <f t="shared" si="1"/>
        <v>0.25</v>
      </c>
      <c r="I19" s="26">
        <f t="shared" si="2"/>
        <v>0.75</v>
      </c>
      <c r="J19" s="47">
        <v>0.675</v>
      </c>
    </row>
    <row r="20" spans="1:10" s="29" customFormat="1" ht="24.75" customHeight="1">
      <c r="A20" s="50">
        <v>15</v>
      </c>
      <c r="B20" s="39" t="s">
        <v>55</v>
      </c>
      <c r="C20" s="40" t="s">
        <v>56</v>
      </c>
      <c r="D20" s="39" t="s">
        <v>57</v>
      </c>
      <c r="E20" s="7">
        <v>170500</v>
      </c>
      <c r="F20" s="7">
        <v>43100</v>
      </c>
      <c r="G20" s="7">
        <f t="shared" si="0"/>
        <v>127400</v>
      </c>
      <c r="H20" s="25">
        <f t="shared" si="1"/>
        <v>0.2527859237536657</v>
      </c>
      <c r="I20" s="26">
        <f t="shared" si="2"/>
        <v>0.7472140762463343</v>
      </c>
      <c r="J20" s="47">
        <v>0.6725</v>
      </c>
    </row>
    <row r="21" spans="1:10" s="29" customFormat="1" ht="24.75" customHeight="1">
      <c r="A21" s="50">
        <v>16</v>
      </c>
      <c r="B21" s="39" t="s">
        <v>58</v>
      </c>
      <c r="C21" s="40" t="s">
        <v>59</v>
      </c>
      <c r="D21" s="39" t="s">
        <v>60</v>
      </c>
      <c r="E21" s="7">
        <v>71850</v>
      </c>
      <c r="F21" s="7">
        <v>25000</v>
      </c>
      <c r="G21" s="7">
        <f t="shared" si="0"/>
        <v>46850</v>
      </c>
      <c r="H21" s="25">
        <f t="shared" si="1"/>
        <v>0.34794711203897005</v>
      </c>
      <c r="I21" s="26">
        <f t="shared" si="2"/>
        <v>0.6520528879610299</v>
      </c>
      <c r="J21" s="48">
        <v>0.6521</v>
      </c>
    </row>
    <row r="22" spans="1:10" s="29" customFormat="1" ht="24.75" customHeight="1">
      <c r="A22" s="50">
        <v>17</v>
      </c>
      <c r="B22" s="39" t="s">
        <v>61</v>
      </c>
      <c r="C22" s="40" t="s">
        <v>62</v>
      </c>
      <c r="D22" s="39" t="s">
        <v>63</v>
      </c>
      <c r="E22" s="7">
        <v>160000</v>
      </c>
      <c r="F22" s="7">
        <v>45000</v>
      </c>
      <c r="G22" s="7">
        <f t="shared" si="0"/>
        <v>115000</v>
      </c>
      <c r="H22" s="25">
        <f t="shared" si="1"/>
        <v>0.28125</v>
      </c>
      <c r="I22" s="26">
        <f t="shared" si="2"/>
        <v>0.71875</v>
      </c>
      <c r="J22" s="47">
        <v>0.6469</v>
      </c>
    </row>
    <row r="23" spans="1:10" s="29" customFormat="1" ht="24.75" customHeight="1">
      <c r="A23" s="50">
        <v>18</v>
      </c>
      <c r="B23" s="39" t="s">
        <v>64</v>
      </c>
      <c r="C23" s="40" t="s">
        <v>65</v>
      </c>
      <c r="D23" s="39" t="s">
        <v>66</v>
      </c>
      <c r="E23" s="7">
        <v>50000</v>
      </c>
      <c r="F23" s="7">
        <v>18000</v>
      </c>
      <c r="G23" s="7">
        <f t="shared" si="0"/>
        <v>32000</v>
      </c>
      <c r="H23" s="25">
        <f t="shared" si="1"/>
        <v>0.36</v>
      </c>
      <c r="I23" s="26">
        <f t="shared" si="2"/>
        <v>0.64</v>
      </c>
      <c r="J23" s="47">
        <v>0.64</v>
      </c>
    </row>
    <row r="24" spans="1:10" s="29" customFormat="1" ht="24.75" customHeight="1">
      <c r="A24" s="50">
        <v>19</v>
      </c>
      <c r="B24" s="39" t="s">
        <v>67</v>
      </c>
      <c r="C24" s="40" t="s">
        <v>68</v>
      </c>
      <c r="D24" s="39" t="s">
        <v>69</v>
      </c>
      <c r="E24" s="7">
        <v>50700</v>
      </c>
      <c r="F24" s="7">
        <v>15210</v>
      </c>
      <c r="G24" s="7">
        <f t="shared" si="0"/>
        <v>35490</v>
      </c>
      <c r="H24" s="25">
        <f t="shared" si="1"/>
        <v>0.3</v>
      </c>
      <c r="I24" s="26">
        <f t="shared" si="2"/>
        <v>0.7</v>
      </c>
      <c r="J24" s="47">
        <v>0.63</v>
      </c>
    </row>
    <row r="25" spans="1:10" s="29" customFormat="1" ht="24.75" customHeight="1">
      <c r="A25" s="50">
        <v>20</v>
      </c>
      <c r="B25" s="39" t="s">
        <v>70</v>
      </c>
      <c r="C25" s="40" t="s">
        <v>71</v>
      </c>
      <c r="D25" s="39" t="s">
        <v>72</v>
      </c>
      <c r="E25" s="7">
        <v>73333</v>
      </c>
      <c r="F25" s="7">
        <v>27500</v>
      </c>
      <c r="G25" s="7">
        <f t="shared" si="0"/>
        <v>45833</v>
      </c>
      <c r="H25" s="25">
        <f t="shared" si="1"/>
        <v>0.37500170455320253</v>
      </c>
      <c r="I25" s="26">
        <f t="shared" si="2"/>
        <v>0.6249982954467975</v>
      </c>
      <c r="J25" s="47">
        <v>0.625</v>
      </c>
    </row>
    <row r="26" spans="1:10" s="29" customFormat="1" ht="24.75" customHeight="1">
      <c r="A26" s="50">
        <v>21</v>
      </c>
      <c r="B26" s="39" t="s">
        <v>73</v>
      </c>
      <c r="C26" s="40" t="s">
        <v>74</v>
      </c>
      <c r="D26" s="39" t="s">
        <v>75</v>
      </c>
      <c r="E26" s="7">
        <v>36000</v>
      </c>
      <c r="F26" s="7">
        <v>13700</v>
      </c>
      <c r="G26" s="7">
        <f t="shared" si="0"/>
        <v>22300</v>
      </c>
      <c r="H26" s="25">
        <f t="shared" si="1"/>
        <v>0.38055555555555554</v>
      </c>
      <c r="I26" s="26">
        <f t="shared" si="2"/>
        <v>0.6194444444444445</v>
      </c>
      <c r="J26" s="47">
        <v>0.6194</v>
      </c>
    </row>
    <row r="27" spans="1:10" s="29" customFormat="1" ht="38.25">
      <c r="A27" s="50">
        <v>22</v>
      </c>
      <c r="B27" s="39" t="s">
        <v>76</v>
      </c>
      <c r="C27" s="40" t="s">
        <v>77</v>
      </c>
      <c r="D27" s="39" t="s">
        <v>36</v>
      </c>
      <c r="E27" s="7">
        <v>185500</v>
      </c>
      <c r="F27" s="7">
        <v>59500</v>
      </c>
      <c r="G27" s="7">
        <f t="shared" si="0"/>
        <v>126000</v>
      </c>
      <c r="H27" s="25">
        <f t="shared" si="1"/>
        <v>0.32075471698113206</v>
      </c>
      <c r="I27" s="26">
        <f t="shared" si="2"/>
        <v>0.6792452830188679</v>
      </c>
      <c r="J27" s="47">
        <v>0.6113</v>
      </c>
    </row>
    <row r="28" spans="1:10" s="29" customFormat="1" ht="24.75" customHeight="1">
      <c r="A28" s="50">
        <v>23</v>
      </c>
      <c r="B28" s="39" t="s">
        <v>78</v>
      </c>
      <c r="C28" s="40" t="s">
        <v>79</v>
      </c>
      <c r="D28" s="39" t="s">
        <v>11</v>
      </c>
      <c r="E28" s="27">
        <v>53500</v>
      </c>
      <c r="F28" s="42">
        <v>21000</v>
      </c>
      <c r="G28" s="7">
        <f t="shared" si="0"/>
        <v>32500</v>
      </c>
      <c r="H28" s="25">
        <f t="shared" si="1"/>
        <v>0.3925233644859813</v>
      </c>
      <c r="I28" s="26">
        <f t="shared" si="2"/>
        <v>0.6074766355140186</v>
      </c>
      <c r="J28" s="47">
        <v>0.6075</v>
      </c>
    </row>
    <row r="29" spans="1:10" s="29" customFormat="1" ht="24.75" customHeight="1">
      <c r="A29" s="50">
        <v>24</v>
      </c>
      <c r="B29" s="39" t="s">
        <v>80</v>
      </c>
      <c r="C29" s="40" t="s">
        <v>81</v>
      </c>
      <c r="D29" s="39" t="s">
        <v>82</v>
      </c>
      <c r="E29" s="7">
        <v>107000</v>
      </c>
      <c r="F29" s="43">
        <v>35000</v>
      </c>
      <c r="G29" s="7">
        <f t="shared" si="0"/>
        <v>72000</v>
      </c>
      <c r="H29" s="25">
        <f t="shared" si="1"/>
        <v>0.32710280373831774</v>
      </c>
      <c r="I29" s="26">
        <f t="shared" si="2"/>
        <v>0.6728971962616822</v>
      </c>
      <c r="J29" s="47">
        <v>0.6056</v>
      </c>
    </row>
    <row r="30" spans="1:10" s="29" customFormat="1" ht="24.75" customHeight="1">
      <c r="A30" s="50">
        <v>25</v>
      </c>
      <c r="B30" s="39" t="s">
        <v>83</v>
      </c>
      <c r="C30" s="40" t="s">
        <v>84</v>
      </c>
      <c r="D30" s="39" t="s">
        <v>85</v>
      </c>
      <c r="E30" s="7">
        <v>25750</v>
      </c>
      <c r="F30" s="42">
        <v>10200</v>
      </c>
      <c r="G30" s="7">
        <f t="shared" si="0"/>
        <v>15550</v>
      </c>
      <c r="H30" s="25">
        <f t="shared" si="1"/>
        <v>0.39611650485436894</v>
      </c>
      <c r="I30" s="26">
        <f t="shared" si="2"/>
        <v>0.6038834951456311</v>
      </c>
      <c r="J30" s="49">
        <v>0.6039</v>
      </c>
    </row>
    <row r="31" spans="1:10" s="29" customFormat="1" ht="24.75" customHeight="1">
      <c r="A31" s="50">
        <v>26</v>
      </c>
      <c r="B31" s="39" t="s">
        <v>86</v>
      </c>
      <c r="C31" s="40" t="s">
        <v>87</v>
      </c>
      <c r="D31" s="39" t="s">
        <v>88</v>
      </c>
      <c r="E31" s="7">
        <v>75000</v>
      </c>
      <c r="F31" s="41">
        <v>29800</v>
      </c>
      <c r="G31" s="7">
        <f t="shared" si="0"/>
        <v>45200</v>
      </c>
      <c r="H31" s="25">
        <f t="shared" si="1"/>
        <v>0.3973333333333333</v>
      </c>
      <c r="I31" s="26">
        <f t="shared" si="2"/>
        <v>0.6026666666666667</v>
      </c>
      <c r="J31" s="49">
        <v>0.6027</v>
      </c>
    </row>
    <row r="32" spans="1:10" s="29" customFormat="1" ht="24.75" customHeight="1">
      <c r="A32" s="50">
        <v>27</v>
      </c>
      <c r="B32" s="39" t="s">
        <v>89</v>
      </c>
      <c r="C32" s="40" t="s">
        <v>90</v>
      </c>
      <c r="D32" s="39" t="s">
        <v>91</v>
      </c>
      <c r="E32" s="7">
        <v>50000</v>
      </c>
      <c r="F32" s="7">
        <v>20000</v>
      </c>
      <c r="G32" s="7">
        <f t="shared" si="0"/>
        <v>30000</v>
      </c>
      <c r="H32" s="25">
        <f t="shared" si="1"/>
        <v>0.4</v>
      </c>
      <c r="I32" s="26">
        <f t="shared" si="2"/>
        <v>0.6</v>
      </c>
      <c r="J32" s="49">
        <v>0.6</v>
      </c>
    </row>
    <row r="33" spans="1:10" s="29" customFormat="1" ht="24.75" customHeight="1">
      <c r="A33" s="50">
        <v>28</v>
      </c>
      <c r="B33" s="39" t="s">
        <v>92</v>
      </c>
      <c r="C33" s="40" t="s">
        <v>93</v>
      </c>
      <c r="D33" s="39" t="s">
        <v>94</v>
      </c>
      <c r="E33" s="7">
        <v>36000</v>
      </c>
      <c r="F33" s="7">
        <v>14400</v>
      </c>
      <c r="G33" s="7">
        <f t="shared" si="0"/>
        <v>21600</v>
      </c>
      <c r="H33" s="25">
        <f t="shared" si="1"/>
        <v>0.4</v>
      </c>
      <c r="I33" s="26">
        <f t="shared" si="2"/>
        <v>0.6</v>
      </c>
      <c r="J33" s="49">
        <v>0.6</v>
      </c>
    </row>
    <row r="34" spans="1:10" s="29" customFormat="1" ht="24.75" customHeight="1">
      <c r="A34" s="50">
        <v>29</v>
      </c>
      <c r="B34" s="39" t="s">
        <v>95</v>
      </c>
      <c r="C34" s="40" t="s">
        <v>96</v>
      </c>
      <c r="D34" s="39" t="s">
        <v>97</v>
      </c>
      <c r="E34" s="7">
        <v>64000</v>
      </c>
      <c r="F34" s="7">
        <v>25600</v>
      </c>
      <c r="G34" s="7">
        <f t="shared" si="0"/>
        <v>38400</v>
      </c>
      <c r="H34" s="25">
        <f t="shared" si="1"/>
        <v>0.4</v>
      </c>
      <c r="I34" s="26">
        <f t="shared" si="2"/>
        <v>0.6</v>
      </c>
      <c r="J34" s="49">
        <v>0.6</v>
      </c>
    </row>
    <row r="35" spans="1:10" s="29" customFormat="1" ht="24.75" customHeight="1">
      <c r="A35" s="50">
        <v>30</v>
      </c>
      <c r="B35" s="39" t="s">
        <v>98</v>
      </c>
      <c r="C35" s="40" t="s">
        <v>99</v>
      </c>
      <c r="D35" s="39" t="s">
        <v>100</v>
      </c>
      <c r="E35" s="7">
        <v>30000</v>
      </c>
      <c r="F35" s="7">
        <v>12000</v>
      </c>
      <c r="G35" s="7">
        <f t="shared" si="0"/>
        <v>18000</v>
      </c>
      <c r="H35" s="25">
        <f t="shared" si="1"/>
        <v>0.4</v>
      </c>
      <c r="I35" s="26">
        <f t="shared" si="2"/>
        <v>0.6</v>
      </c>
      <c r="J35" s="49">
        <v>0.6</v>
      </c>
    </row>
    <row r="36" spans="1:10" s="29" customFormat="1" ht="24.75" customHeight="1">
      <c r="A36" s="50">
        <v>31</v>
      </c>
      <c r="B36" s="39" t="s">
        <v>101</v>
      </c>
      <c r="C36" s="40" t="s">
        <v>102</v>
      </c>
      <c r="D36" s="39" t="s">
        <v>103</v>
      </c>
      <c r="E36" s="7">
        <v>75000</v>
      </c>
      <c r="F36" s="7">
        <v>25000</v>
      </c>
      <c r="G36" s="7">
        <f t="shared" si="0"/>
        <v>50000</v>
      </c>
      <c r="H36" s="25">
        <f t="shared" si="1"/>
        <v>0.3333333333333333</v>
      </c>
      <c r="I36" s="26">
        <f t="shared" si="2"/>
        <v>0.6666666666666666</v>
      </c>
      <c r="J36" s="49">
        <v>0.6</v>
      </c>
    </row>
    <row r="37" spans="1:10" s="29" customFormat="1" ht="24.75" customHeight="1">
      <c r="A37" s="50">
        <v>32</v>
      </c>
      <c r="B37" s="39" t="s">
        <v>104</v>
      </c>
      <c r="C37" s="40" t="s">
        <v>105</v>
      </c>
      <c r="D37" s="39" t="s">
        <v>106</v>
      </c>
      <c r="E37" s="7">
        <v>33000</v>
      </c>
      <c r="F37" s="7">
        <v>13200</v>
      </c>
      <c r="G37" s="7">
        <f t="shared" si="0"/>
        <v>19800</v>
      </c>
      <c r="H37" s="25">
        <f t="shared" si="1"/>
        <v>0.4</v>
      </c>
      <c r="I37" s="26">
        <f t="shared" si="2"/>
        <v>0.6</v>
      </c>
      <c r="J37" s="49">
        <v>0.6</v>
      </c>
    </row>
    <row r="38" spans="1:10" s="29" customFormat="1" ht="24.75" customHeight="1">
      <c r="A38" s="50">
        <v>33</v>
      </c>
      <c r="B38" s="39" t="s">
        <v>107</v>
      </c>
      <c r="C38" s="40" t="s">
        <v>108</v>
      </c>
      <c r="D38" s="39" t="s">
        <v>109</v>
      </c>
      <c r="E38" s="7">
        <v>41250</v>
      </c>
      <c r="F38" s="7">
        <v>16500</v>
      </c>
      <c r="G38" s="7">
        <f t="shared" si="0"/>
        <v>24750</v>
      </c>
      <c r="H38" s="25">
        <f t="shared" si="1"/>
        <v>0.4</v>
      </c>
      <c r="I38" s="26">
        <f t="shared" si="2"/>
        <v>0.6</v>
      </c>
      <c r="J38" s="44">
        <v>0.6</v>
      </c>
    </row>
    <row r="39" spans="1:10" s="29" customFormat="1" ht="24.75" customHeight="1">
      <c r="A39" s="50">
        <v>34</v>
      </c>
      <c r="B39" s="39" t="s">
        <v>110</v>
      </c>
      <c r="C39" s="40" t="s">
        <v>111</v>
      </c>
      <c r="D39" s="39" t="s">
        <v>112</v>
      </c>
      <c r="E39" s="42">
        <v>40000</v>
      </c>
      <c r="F39" s="42">
        <v>16000</v>
      </c>
      <c r="G39" s="7">
        <f t="shared" si="0"/>
        <v>24000</v>
      </c>
      <c r="H39" s="25">
        <f t="shared" si="1"/>
        <v>0.4</v>
      </c>
      <c r="I39" s="26">
        <f t="shared" si="2"/>
        <v>0.6</v>
      </c>
      <c r="J39" s="44">
        <v>0.6</v>
      </c>
    </row>
    <row r="40" spans="1:10" s="29" customFormat="1" ht="24.75" customHeight="1">
      <c r="A40" s="50">
        <v>35</v>
      </c>
      <c r="B40" s="39" t="s">
        <v>113</v>
      </c>
      <c r="C40" s="40" t="s">
        <v>114</v>
      </c>
      <c r="D40" s="39" t="s">
        <v>115</v>
      </c>
      <c r="E40" s="7">
        <v>29250</v>
      </c>
      <c r="F40" s="7">
        <v>11700</v>
      </c>
      <c r="G40" s="7">
        <f t="shared" si="0"/>
        <v>17550</v>
      </c>
      <c r="H40" s="25">
        <f t="shared" si="1"/>
        <v>0.4</v>
      </c>
      <c r="I40" s="26">
        <f t="shared" si="2"/>
        <v>0.6</v>
      </c>
      <c r="J40" s="44">
        <v>0.6</v>
      </c>
    </row>
    <row r="41" spans="1:10" s="29" customFormat="1" ht="24.75" customHeight="1">
      <c r="A41" s="50">
        <v>36</v>
      </c>
      <c r="B41" s="39" t="s">
        <v>116</v>
      </c>
      <c r="C41" s="40" t="s">
        <v>117</v>
      </c>
      <c r="D41" s="39" t="s">
        <v>118</v>
      </c>
      <c r="E41" s="42">
        <v>28000</v>
      </c>
      <c r="F41" s="7">
        <v>11200</v>
      </c>
      <c r="G41" s="7">
        <f t="shared" si="0"/>
        <v>16800</v>
      </c>
      <c r="H41" s="25">
        <f t="shared" si="1"/>
        <v>0.4</v>
      </c>
      <c r="I41" s="26">
        <f t="shared" si="2"/>
        <v>0.6</v>
      </c>
      <c r="J41" s="44">
        <v>0.6</v>
      </c>
    </row>
    <row r="42" spans="1:10" s="29" customFormat="1" ht="24.75" customHeight="1">
      <c r="A42" s="50">
        <v>37</v>
      </c>
      <c r="B42" s="39" t="s">
        <v>119</v>
      </c>
      <c r="C42" s="40" t="s">
        <v>120</v>
      </c>
      <c r="D42" s="39" t="s">
        <v>121</v>
      </c>
      <c r="E42" s="7">
        <v>194444</v>
      </c>
      <c r="F42" s="7">
        <v>69417</v>
      </c>
      <c r="G42" s="7">
        <f t="shared" si="0"/>
        <v>125027</v>
      </c>
      <c r="H42" s="25">
        <f t="shared" si="1"/>
        <v>0.3570025302914978</v>
      </c>
      <c r="I42" s="26">
        <f t="shared" si="2"/>
        <v>0.6429974697085022</v>
      </c>
      <c r="J42" s="44">
        <v>0.5787</v>
      </c>
    </row>
    <row r="43" spans="1:10" s="29" customFormat="1" ht="24.75" customHeight="1">
      <c r="A43" s="50">
        <v>38</v>
      </c>
      <c r="B43" s="39" t="s">
        <v>122</v>
      </c>
      <c r="C43" s="40" t="s">
        <v>123</v>
      </c>
      <c r="D43" s="39" t="s">
        <v>124</v>
      </c>
      <c r="E43" s="7">
        <v>269000</v>
      </c>
      <c r="F43" s="7">
        <v>100000</v>
      </c>
      <c r="G43" s="7">
        <f t="shared" si="0"/>
        <v>169000</v>
      </c>
      <c r="H43" s="25">
        <f t="shared" si="1"/>
        <v>0.37174721189591076</v>
      </c>
      <c r="I43" s="26">
        <f t="shared" si="2"/>
        <v>0.6282527881040892</v>
      </c>
      <c r="J43" s="44">
        <v>0.5655</v>
      </c>
    </row>
    <row r="44" spans="1:10" s="29" customFormat="1" ht="24.75" customHeight="1">
      <c r="A44" s="50">
        <v>39</v>
      </c>
      <c r="B44" s="39" t="s">
        <v>125</v>
      </c>
      <c r="C44" s="40" t="s">
        <v>126</v>
      </c>
      <c r="D44" s="39" t="s">
        <v>127</v>
      </c>
      <c r="E44" s="7">
        <v>69000</v>
      </c>
      <c r="F44" s="7">
        <v>26220</v>
      </c>
      <c r="G44" s="7">
        <f t="shared" si="0"/>
        <v>42780</v>
      </c>
      <c r="H44" s="25">
        <f t="shared" si="1"/>
        <v>0.38</v>
      </c>
      <c r="I44" s="26">
        <f t="shared" si="2"/>
        <v>0.62</v>
      </c>
      <c r="J44" s="44">
        <v>0.558</v>
      </c>
    </row>
    <row r="45" spans="1:10" s="29" customFormat="1" ht="24.75" customHeight="1">
      <c r="A45" s="50">
        <v>40</v>
      </c>
      <c r="B45" s="39" t="s">
        <v>128</v>
      </c>
      <c r="C45" s="40" t="s">
        <v>129</v>
      </c>
      <c r="D45" s="39" t="s">
        <v>130</v>
      </c>
      <c r="E45" s="7">
        <v>52000</v>
      </c>
      <c r="F45" s="7">
        <v>20000</v>
      </c>
      <c r="G45" s="7">
        <f t="shared" si="0"/>
        <v>32000</v>
      </c>
      <c r="H45" s="25">
        <f t="shared" si="1"/>
        <v>0.38461538461538464</v>
      </c>
      <c r="I45" s="26">
        <f t="shared" si="2"/>
        <v>0.6153846153846154</v>
      </c>
      <c r="J45" s="44">
        <v>0.5539</v>
      </c>
    </row>
    <row r="46" spans="1:10" s="29" customFormat="1" ht="24.75" customHeight="1">
      <c r="A46" s="50">
        <v>41</v>
      </c>
      <c r="B46" s="39" t="s">
        <v>131</v>
      </c>
      <c r="C46" s="40" t="s">
        <v>132</v>
      </c>
      <c r="D46" s="39" t="s">
        <v>133</v>
      </c>
      <c r="E46" s="7">
        <v>64000</v>
      </c>
      <c r="F46" s="7">
        <v>25000</v>
      </c>
      <c r="G46" s="7">
        <f t="shared" si="0"/>
        <v>39000</v>
      </c>
      <c r="H46" s="25">
        <f t="shared" si="1"/>
        <v>0.390625</v>
      </c>
      <c r="I46" s="26">
        <f t="shared" si="2"/>
        <v>0.609375</v>
      </c>
      <c r="J46" s="44">
        <v>0.5485</v>
      </c>
    </row>
    <row r="47" spans="1:10" s="29" customFormat="1" ht="24.75" customHeight="1">
      <c r="A47" s="50">
        <v>42</v>
      </c>
      <c r="B47" s="39" t="s">
        <v>134</v>
      </c>
      <c r="C47" s="40" t="s">
        <v>135</v>
      </c>
      <c r="D47" s="39" t="s">
        <v>136</v>
      </c>
      <c r="E47" s="7">
        <v>113000</v>
      </c>
      <c r="F47" s="7">
        <v>45000</v>
      </c>
      <c r="G47" s="7">
        <f t="shared" si="0"/>
        <v>68000</v>
      </c>
      <c r="H47" s="25">
        <f t="shared" si="1"/>
        <v>0.39823008849557523</v>
      </c>
      <c r="I47" s="26">
        <f t="shared" si="2"/>
        <v>0.6017699115044248</v>
      </c>
      <c r="J47" s="44">
        <f>I47*0.9</f>
        <v>0.5415929203539823</v>
      </c>
    </row>
    <row r="48" spans="1:10" s="29" customFormat="1" ht="24.75" customHeight="1">
      <c r="A48" s="50">
        <v>43</v>
      </c>
      <c r="B48" s="39" t="s">
        <v>137</v>
      </c>
      <c r="C48" s="40" t="s">
        <v>138</v>
      </c>
      <c r="D48" s="39" t="s">
        <v>139</v>
      </c>
      <c r="E48" s="7">
        <v>57268</v>
      </c>
      <c r="F48" s="7">
        <v>22907</v>
      </c>
      <c r="G48" s="7">
        <f t="shared" si="0"/>
        <v>34361</v>
      </c>
      <c r="H48" s="25">
        <f t="shared" si="1"/>
        <v>0.39999650764825034</v>
      </c>
      <c r="I48" s="26">
        <f t="shared" si="2"/>
        <v>0.6000034923517497</v>
      </c>
      <c r="J48" s="44">
        <f aca="true" t="shared" si="3" ref="J48:J61">I48*0.9</f>
        <v>0.5400031431165747</v>
      </c>
    </row>
    <row r="49" spans="1:10" s="29" customFormat="1" ht="24.75" customHeight="1">
      <c r="A49" s="50">
        <v>44</v>
      </c>
      <c r="B49" s="45" t="s">
        <v>140</v>
      </c>
      <c r="C49" s="46" t="s">
        <v>141</v>
      </c>
      <c r="D49" s="39" t="s">
        <v>142</v>
      </c>
      <c r="E49" s="7">
        <v>70000</v>
      </c>
      <c r="F49" s="7">
        <v>28000</v>
      </c>
      <c r="G49" s="7">
        <f t="shared" si="0"/>
        <v>42000</v>
      </c>
      <c r="H49" s="25">
        <f t="shared" si="1"/>
        <v>0.4</v>
      </c>
      <c r="I49" s="26">
        <f t="shared" si="2"/>
        <v>0.6</v>
      </c>
      <c r="J49" s="44">
        <f t="shared" si="3"/>
        <v>0.54</v>
      </c>
    </row>
    <row r="50" spans="1:10" s="29" customFormat="1" ht="24.75" customHeight="1">
      <c r="A50" s="50">
        <v>45</v>
      </c>
      <c r="B50" s="39" t="s">
        <v>143</v>
      </c>
      <c r="C50" s="40" t="s">
        <v>144</v>
      </c>
      <c r="D50" s="39" t="s">
        <v>145</v>
      </c>
      <c r="E50" s="7">
        <v>30000</v>
      </c>
      <c r="F50" s="7">
        <v>12000</v>
      </c>
      <c r="G50" s="7">
        <f t="shared" si="0"/>
        <v>18000</v>
      </c>
      <c r="H50" s="25">
        <f t="shared" si="1"/>
        <v>0.4</v>
      </c>
      <c r="I50" s="26">
        <f t="shared" si="2"/>
        <v>0.6</v>
      </c>
      <c r="J50" s="44">
        <f t="shared" si="3"/>
        <v>0.54</v>
      </c>
    </row>
    <row r="51" spans="1:10" s="29" customFormat="1" ht="24.75" customHeight="1">
      <c r="A51" s="50">
        <v>46</v>
      </c>
      <c r="B51" s="39" t="s">
        <v>146</v>
      </c>
      <c r="C51" s="40" t="s">
        <v>147</v>
      </c>
      <c r="D51" s="39" t="s">
        <v>148</v>
      </c>
      <c r="E51" s="7">
        <v>56200</v>
      </c>
      <c r="F51" s="7">
        <v>22480</v>
      </c>
      <c r="G51" s="7">
        <f t="shared" si="0"/>
        <v>33720</v>
      </c>
      <c r="H51" s="25">
        <f t="shared" si="1"/>
        <v>0.4</v>
      </c>
      <c r="I51" s="26">
        <f t="shared" si="2"/>
        <v>0.6</v>
      </c>
      <c r="J51" s="44">
        <f t="shared" si="3"/>
        <v>0.54</v>
      </c>
    </row>
    <row r="52" spans="1:10" s="29" customFormat="1" ht="24.75" customHeight="1">
      <c r="A52" s="50">
        <v>47</v>
      </c>
      <c r="B52" s="39" t="s">
        <v>149</v>
      </c>
      <c r="C52" s="40" t="s">
        <v>150</v>
      </c>
      <c r="D52" s="39" t="s">
        <v>151</v>
      </c>
      <c r="E52" s="7">
        <v>100000</v>
      </c>
      <c r="F52" s="7">
        <v>40000</v>
      </c>
      <c r="G52" s="7">
        <f t="shared" si="0"/>
        <v>60000</v>
      </c>
      <c r="H52" s="25">
        <f t="shared" si="1"/>
        <v>0.4</v>
      </c>
      <c r="I52" s="26">
        <f t="shared" si="2"/>
        <v>0.6</v>
      </c>
      <c r="J52" s="44">
        <f t="shared" si="3"/>
        <v>0.54</v>
      </c>
    </row>
    <row r="53" spans="1:10" s="29" customFormat="1" ht="24.75" customHeight="1">
      <c r="A53" s="50">
        <v>48</v>
      </c>
      <c r="B53" s="39" t="s">
        <v>152</v>
      </c>
      <c r="C53" s="40" t="s">
        <v>153</v>
      </c>
      <c r="D53" s="39" t="s">
        <v>154</v>
      </c>
      <c r="E53" s="7">
        <v>83225</v>
      </c>
      <c r="F53" s="7">
        <v>33290</v>
      </c>
      <c r="G53" s="7">
        <f t="shared" si="0"/>
        <v>49935</v>
      </c>
      <c r="H53" s="25">
        <f t="shared" si="1"/>
        <v>0.4</v>
      </c>
      <c r="I53" s="26">
        <f t="shared" si="2"/>
        <v>0.6</v>
      </c>
      <c r="J53" s="44">
        <f t="shared" si="3"/>
        <v>0.54</v>
      </c>
    </row>
    <row r="54" spans="1:10" s="29" customFormat="1" ht="24.75" customHeight="1">
      <c r="A54" s="50">
        <v>49</v>
      </c>
      <c r="B54" s="39" t="s">
        <v>155</v>
      </c>
      <c r="C54" s="40" t="s">
        <v>156</v>
      </c>
      <c r="D54" s="39" t="s">
        <v>157</v>
      </c>
      <c r="E54" s="7">
        <v>82000</v>
      </c>
      <c r="F54" s="7">
        <v>32800</v>
      </c>
      <c r="G54" s="7">
        <f t="shared" si="0"/>
        <v>49200</v>
      </c>
      <c r="H54" s="25">
        <f t="shared" si="1"/>
        <v>0.4</v>
      </c>
      <c r="I54" s="26">
        <f t="shared" si="2"/>
        <v>0.6</v>
      </c>
      <c r="J54" s="44">
        <f t="shared" si="3"/>
        <v>0.54</v>
      </c>
    </row>
    <row r="55" spans="1:10" s="29" customFormat="1" ht="24.75" customHeight="1">
      <c r="A55" s="50">
        <v>50</v>
      </c>
      <c r="B55" s="39" t="s">
        <v>158</v>
      </c>
      <c r="C55" s="40" t="s">
        <v>159</v>
      </c>
      <c r="D55" s="39" t="s">
        <v>160</v>
      </c>
      <c r="E55" s="7">
        <v>26400</v>
      </c>
      <c r="F55" s="7">
        <v>10560</v>
      </c>
      <c r="G55" s="7">
        <f t="shared" si="0"/>
        <v>15840</v>
      </c>
      <c r="H55" s="25">
        <f t="shared" si="1"/>
        <v>0.4</v>
      </c>
      <c r="I55" s="26">
        <f t="shared" si="2"/>
        <v>0.6</v>
      </c>
      <c r="J55" s="44">
        <f t="shared" si="3"/>
        <v>0.54</v>
      </c>
    </row>
    <row r="56" spans="1:10" s="29" customFormat="1" ht="24.75" customHeight="1">
      <c r="A56" s="50">
        <v>51</v>
      </c>
      <c r="B56" s="39" t="s">
        <v>9</v>
      </c>
      <c r="C56" s="40" t="s">
        <v>161</v>
      </c>
      <c r="D56" s="39" t="s">
        <v>162</v>
      </c>
      <c r="E56" s="7">
        <v>66000</v>
      </c>
      <c r="F56" s="7">
        <v>26400</v>
      </c>
      <c r="G56" s="7">
        <f t="shared" si="0"/>
        <v>39600</v>
      </c>
      <c r="H56" s="25">
        <f t="shared" si="1"/>
        <v>0.4</v>
      </c>
      <c r="I56" s="26">
        <f t="shared" si="2"/>
        <v>0.6</v>
      </c>
      <c r="J56" s="44">
        <f t="shared" si="3"/>
        <v>0.54</v>
      </c>
    </row>
    <row r="57" spans="1:10" s="29" customFormat="1" ht="24.75" customHeight="1">
      <c r="A57" s="50">
        <v>52</v>
      </c>
      <c r="B57" s="39" t="s">
        <v>163</v>
      </c>
      <c r="C57" s="40" t="s">
        <v>164</v>
      </c>
      <c r="D57" s="39" t="s">
        <v>165</v>
      </c>
      <c r="E57" s="7">
        <v>200000</v>
      </c>
      <c r="F57" s="7">
        <v>80000</v>
      </c>
      <c r="G57" s="7">
        <f t="shared" si="0"/>
        <v>120000</v>
      </c>
      <c r="H57" s="25">
        <f t="shared" si="1"/>
        <v>0.4</v>
      </c>
      <c r="I57" s="26">
        <f t="shared" si="2"/>
        <v>0.6</v>
      </c>
      <c r="J57" s="44">
        <f t="shared" si="3"/>
        <v>0.54</v>
      </c>
    </row>
    <row r="58" spans="1:10" s="29" customFormat="1" ht="24.75" customHeight="1">
      <c r="A58" s="50">
        <v>53</v>
      </c>
      <c r="B58" s="39" t="s">
        <v>166</v>
      </c>
      <c r="C58" s="40" t="s">
        <v>167</v>
      </c>
      <c r="D58" s="39" t="s">
        <v>168</v>
      </c>
      <c r="E58" s="27">
        <v>48500</v>
      </c>
      <c r="F58" s="7">
        <v>19400</v>
      </c>
      <c r="G58" s="7">
        <f t="shared" si="0"/>
        <v>29100</v>
      </c>
      <c r="H58" s="25">
        <f t="shared" si="1"/>
        <v>0.4</v>
      </c>
      <c r="I58" s="26">
        <f t="shared" si="2"/>
        <v>0.6</v>
      </c>
      <c r="J58" s="44">
        <f t="shared" si="3"/>
        <v>0.54</v>
      </c>
    </row>
    <row r="59" spans="1:10" s="29" customFormat="1" ht="24.75" customHeight="1">
      <c r="A59" s="50">
        <v>54</v>
      </c>
      <c r="B59" s="39" t="s">
        <v>169</v>
      </c>
      <c r="C59" s="40" t="s">
        <v>170</v>
      </c>
      <c r="D59" s="39" t="s">
        <v>171</v>
      </c>
      <c r="E59" s="7">
        <v>116000</v>
      </c>
      <c r="F59" s="7">
        <v>46400</v>
      </c>
      <c r="G59" s="7">
        <f t="shared" si="0"/>
        <v>69600</v>
      </c>
      <c r="H59" s="25">
        <f t="shared" si="1"/>
        <v>0.4</v>
      </c>
      <c r="I59" s="26">
        <f t="shared" si="2"/>
        <v>0.6</v>
      </c>
      <c r="J59" s="44">
        <f t="shared" si="3"/>
        <v>0.54</v>
      </c>
    </row>
    <row r="60" spans="1:10" s="29" customFormat="1" ht="24.75" customHeight="1">
      <c r="A60" s="50">
        <v>55</v>
      </c>
      <c r="B60" s="39" t="s">
        <v>172</v>
      </c>
      <c r="C60" s="40" t="s">
        <v>173</v>
      </c>
      <c r="D60" s="39" t="s">
        <v>174</v>
      </c>
      <c r="E60" s="43">
        <v>270000</v>
      </c>
      <c r="F60" s="43">
        <v>108000</v>
      </c>
      <c r="G60" s="7">
        <f t="shared" si="0"/>
        <v>162000</v>
      </c>
      <c r="H60" s="25">
        <f t="shared" si="1"/>
        <v>0.4</v>
      </c>
      <c r="I60" s="26">
        <f t="shared" si="2"/>
        <v>0.6</v>
      </c>
      <c r="J60" s="44">
        <f t="shared" si="3"/>
        <v>0.54</v>
      </c>
    </row>
    <row r="61" spans="1:10" s="29" customFormat="1" ht="24.75" customHeight="1">
      <c r="A61" s="50">
        <v>56</v>
      </c>
      <c r="B61" s="39" t="s">
        <v>175</v>
      </c>
      <c r="C61" s="40" t="s">
        <v>176</v>
      </c>
      <c r="D61" s="39" t="s">
        <v>177</v>
      </c>
      <c r="E61" s="43">
        <v>48300</v>
      </c>
      <c r="F61" s="41">
        <v>19320</v>
      </c>
      <c r="G61" s="7">
        <f t="shared" si="0"/>
        <v>28980</v>
      </c>
      <c r="H61" s="25">
        <f t="shared" si="1"/>
        <v>0.4</v>
      </c>
      <c r="I61" s="26">
        <f t="shared" si="2"/>
        <v>0.6</v>
      </c>
      <c r="J61" s="44">
        <f t="shared" si="3"/>
        <v>0.54</v>
      </c>
    </row>
    <row r="62" spans="1:10" s="29" customFormat="1" ht="24.75" customHeight="1">
      <c r="A62" s="50">
        <v>57</v>
      </c>
      <c r="B62" s="39" t="s">
        <v>178</v>
      </c>
      <c r="C62" s="40" t="s">
        <v>179</v>
      </c>
      <c r="D62" s="39" t="s">
        <v>180</v>
      </c>
      <c r="E62" s="43">
        <v>66000</v>
      </c>
      <c r="F62" s="43">
        <v>26400</v>
      </c>
      <c r="G62" s="7">
        <f aca="true" t="shared" si="4" ref="G62:G68">E62-F62</f>
        <v>39600</v>
      </c>
      <c r="H62" s="25">
        <f aca="true" t="shared" si="5" ref="H62:H68">F62/E62</f>
        <v>0.4</v>
      </c>
      <c r="I62" s="26">
        <f aca="true" t="shared" si="6" ref="I62:I68">G62/E62</f>
        <v>0.6</v>
      </c>
      <c r="J62" s="44">
        <f>I62*0.9</f>
        <v>0.54</v>
      </c>
    </row>
    <row r="63" spans="1:10" s="29" customFormat="1" ht="24.75" customHeight="1">
      <c r="A63" s="50">
        <v>58</v>
      </c>
      <c r="B63" s="39" t="s">
        <v>181</v>
      </c>
      <c r="C63" s="40" t="s">
        <v>182</v>
      </c>
      <c r="D63" s="39" t="s">
        <v>183</v>
      </c>
      <c r="E63" s="43">
        <v>100000</v>
      </c>
      <c r="F63" s="43">
        <v>40000</v>
      </c>
      <c r="G63" s="7">
        <f t="shared" si="4"/>
        <v>60000</v>
      </c>
      <c r="H63" s="25">
        <f t="shared" si="5"/>
        <v>0.4</v>
      </c>
      <c r="I63" s="26">
        <f t="shared" si="6"/>
        <v>0.6</v>
      </c>
      <c r="J63" s="44">
        <f>I63*0.9</f>
        <v>0.54</v>
      </c>
    </row>
    <row r="64" spans="1:10" s="29" customFormat="1" ht="24.75" customHeight="1">
      <c r="A64" s="50">
        <v>59</v>
      </c>
      <c r="B64" s="39" t="s">
        <v>184</v>
      </c>
      <c r="C64" s="40" t="s">
        <v>185</v>
      </c>
      <c r="D64" s="39" t="s">
        <v>186</v>
      </c>
      <c r="E64" s="43">
        <v>148000</v>
      </c>
      <c r="F64" s="43">
        <v>59200</v>
      </c>
      <c r="G64" s="7">
        <f t="shared" si="4"/>
        <v>88800</v>
      </c>
      <c r="H64" s="25">
        <f t="shared" si="5"/>
        <v>0.4</v>
      </c>
      <c r="I64" s="26">
        <f t="shared" si="6"/>
        <v>0.6</v>
      </c>
      <c r="J64" s="44">
        <f>I64*0.9</f>
        <v>0.54</v>
      </c>
    </row>
    <row r="65" spans="1:10" s="29" customFormat="1" ht="24.75" customHeight="1">
      <c r="A65" s="50">
        <v>60</v>
      </c>
      <c r="B65" s="39" t="s">
        <v>187</v>
      </c>
      <c r="C65" s="40" t="s">
        <v>188</v>
      </c>
      <c r="D65" s="39" t="s">
        <v>189</v>
      </c>
      <c r="E65" s="43">
        <v>52222</v>
      </c>
      <c r="F65" s="43">
        <v>20889</v>
      </c>
      <c r="G65" s="7">
        <f t="shared" si="4"/>
        <v>31333</v>
      </c>
      <c r="H65" s="25">
        <f t="shared" si="5"/>
        <v>0.40000382980353105</v>
      </c>
      <c r="I65" s="26">
        <f t="shared" si="6"/>
        <v>0.5999961701964689</v>
      </c>
      <c r="J65" s="44">
        <f>I65*0.9</f>
        <v>0.539996553176822</v>
      </c>
    </row>
    <row r="66" spans="1:10" s="29" customFormat="1" ht="24" customHeight="1">
      <c r="A66" s="50">
        <v>61</v>
      </c>
      <c r="B66" s="39" t="s">
        <v>190</v>
      </c>
      <c r="C66" s="40" t="s">
        <v>191</v>
      </c>
      <c r="D66" s="39" t="s">
        <v>192</v>
      </c>
      <c r="E66" s="41">
        <v>127050</v>
      </c>
      <c r="F66" s="42">
        <v>50820</v>
      </c>
      <c r="G66" s="7">
        <f t="shared" si="4"/>
        <v>76230</v>
      </c>
      <c r="H66" s="25">
        <f t="shared" si="5"/>
        <v>0.4</v>
      </c>
      <c r="I66" s="26">
        <f t="shared" si="6"/>
        <v>0.6</v>
      </c>
      <c r="J66" s="44">
        <f>I66*0.8</f>
        <v>0.48</v>
      </c>
    </row>
    <row r="67" spans="1:10" s="29" customFormat="1" ht="24.75" customHeight="1">
      <c r="A67" s="50">
        <v>62</v>
      </c>
      <c r="B67" s="39" t="s">
        <v>8</v>
      </c>
      <c r="C67" s="40" t="s">
        <v>10</v>
      </c>
      <c r="D67" s="39" t="s">
        <v>193</v>
      </c>
      <c r="E67" s="7">
        <v>98800</v>
      </c>
      <c r="F67" s="7">
        <v>39520</v>
      </c>
      <c r="G67" s="7">
        <f t="shared" si="4"/>
        <v>59280</v>
      </c>
      <c r="H67" s="25">
        <f t="shared" si="5"/>
        <v>0.4</v>
      </c>
      <c r="I67" s="26">
        <f t="shared" si="6"/>
        <v>0.6</v>
      </c>
      <c r="J67" s="44">
        <f>I67*0.8</f>
        <v>0.48</v>
      </c>
    </row>
    <row r="68" spans="1:10" s="29" customFormat="1" ht="27" customHeight="1" thickBot="1">
      <c r="A68" s="50">
        <v>63</v>
      </c>
      <c r="B68" s="39" t="s">
        <v>194</v>
      </c>
      <c r="C68" s="40" t="s">
        <v>195</v>
      </c>
      <c r="D68" s="39" t="s">
        <v>196</v>
      </c>
      <c r="E68" s="7">
        <v>244500</v>
      </c>
      <c r="F68" s="7">
        <v>97800</v>
      </c>
      <c r="G68" s="7">
        <f t="shared" si="4"/>
        <v>146700</v>
      </c>
      <c r="H68" s="25">
        <f t="shared" si="5"/>
        <v>0.4</v>
      </c>
      <c r="I68" s="26">
        <f t="shared" si="6"/>
        <v>0.6</v>
      </c>
      <c r="J68" s="44">
        <f>I68*0.7</f>
        <v>0.42</v>
      </c>
    </row>
    <row r="69" spans="1:10" s="29" customFormat="1" ht="15.75" customHeight="1" thickBot="1">
      <c r="A69" s="53"/>
      <c r="B69" s="55"/>
      <c r="C69" s="55"/>
      <c r="D69" s="56"/>
      <c r="E69" s="32"/>
      <c r="F69" s="34">
        <f>SUM(F6:F68)</f>
        <v>1980738</v>
      </c>
      <c r="G69" s="32"/>
      <c r="H69" s="33"/>
      <c r="I69" s="35"/>
      <c r="J69" s="28"/>
    </row>
    <row r="70" spans="2:10" s="29" customFormat="1" ht="13.5" customHeight="1">
      <c r="B70" s="17"/>
      <c r="C70" s="17"/>
      <c r="D70" s="14"/>
      <c r="E70" s="15"/>
      <c r="F70" s="18"/>
      <c r="G70" s="6"/>
      <c r="H70" s="30"/>
      <c r="I70" s="30"/>
      <c r="J70" s="30"/>
    </row>
    <row r="71" spans="2:10" s="29" customFormat="1" ht="13.5" customHeight="1">
      <c r="B71" s="17"/>
      <c r="C71" s="31"/>
      <c r="D71" s="31"/>
      <c r="E71" s="31"/>
      <c r="F71" s="31"/>
      <c r="G71" s="31"/>
      <c r="H71" s="31"/>
      <c r="I71" s="31"/>
      <c r="J71" s="31"/>
    </row>
    <row r="72" spans="2:10" ht="13.5" customHeight="1">
      <c r="B72" s="8"/>
      <c r="C72" s="8"/>
      <c r="D72" s="14"/>
      <c r="E72" s="10"/>
      <c r="F72" s="11"/>
      <c r="G72" s="12"/>
      <c r="H72" s="13"/>
      <c r="I72" s="13"/>
      <c r="J72" s="13"/>
    </row>
    <row r="73" spans="2:10" ht="13.5" customHeight="1">
      <c r="B73" s="8"/>
      <c r="C73" s="8"/>
      <c r="D73" s="14"/>
      <c r="E73" s="10"/>
      <c r="F73" s="11"/>
      <c r="G73" s="12"/>
      <c r="H73" s="13"/>
      <c r="I73" s="13"/>
      <c r="J73" s="13"/>
    </row>
    <row r="74" spans="2:10" ht="13.5" customHeight="1">
      <c r="B74" s="8"/>
      <c r="C74" s="8"/>
      <c r="D74" s="9"/>
      <c r="E74" s="10"/>
      <c r="F74" s="11"/>
      <c r="G74" s="12"/>
      <c r="H74" s="13"/>
      <c r="I74" s="13"/>
      <c r="J74" s="13"/>
    </row>
    <row r="75" spans="2:10" ht="13.5" customHeight="1">
      <c r="B75" s="8"/>
      <c r="C75" s="8"/>
      <c r="D75" s="9"/>
      <c r="E75" s="10"/>
      <c r="F75" s="11"/>
      <c r="G75" s="12"/>
      <c r="H75" s="13"/>
      <c r="I75" s="13"/>
      <c r="J75" s="13"/>
    </row>
    <row r="76" spans="2:10" ht="13.5" customHeight="1">
      <c r="B76" s="8"/>
      <c r="C76" s="8"/>
      <c r="D76" s="9"/>
      <c r="E76" s="10"/>
      <c r="F76" s="11"/>
      <c r="G76" s="12"/>
      <c r="H76" s="13"/>
      <c r="I76" s="13"/>
      <c r="J76" s="13"/>
    </row>
    <row r="77" spans="2:10" ht="13.5" customHeight="1">
      <c r="B77" s="8"/>
      <c r="C77" s="8"/>
      <c r="D77" s="14"/>
      <c r="E77" s="10"/>
      <c r="F77" s="11"/>
      <c r="G77" s="12"/>
      <c r="H77" s="13"/>
      <c r="I77" s="13"/>
      <c r="J77" s="13"/>
    </row>
    <row r="78" spans="2:10" ht="13.5" customHeight="1">
      <c r="B78" s="8"/>
      <c r="C78" s="8"/>
      <c r="D78" s="9"/>
      <c r="E78" s="10"/>
      <c r="F78" s="11"/>
      <c r="G78" s="12"/>
      <c r="H78" s="13"/>
      <c r="I78" s="13"/>
      <c r="J78" s="13"/>
    </row>
    <row r="79" spans="2:10" ht="13.5" customHeight="1">
      <c r="B79" s="8"/>
      <c r="C79" s="8"/>
      <c r="D79" s="14"/>
      <c r="E79" s="15"/>
      <c r="F79" s="11"/>
      <c r="G79" s="12"/>
      <c r="H79" s="13"/>
      <c r="I79" s="13"/>
      <c r="J79" s="13"/>
    </row>
    <row r="80" spans="2:10" ht="13.5" customHeight="1">
      <c r="B80" s="8"/>
      <c r="C80" s="8"/>
      <c r="D80" s="9"/>
      <c r="E80" s="10"/>
      <c r="F80" s="11"/>
      <c r="G80" s="12"/>
      <c r="H80" s="13"/>
      <c r="I80" s="13"/>
      <c r="J80" s="13"/>
    </row>
    <row r="81" spans="2:10" ht="13.5" customHeight="1">
      <c r="B81" s="8"/>
      <c r="C81" s="8"/>
      <c r="D81" s="9"/>
      <c r="E81" s="10"/>
      <c r="F81" s="11"/>
      <c r="G81" s="12"/>
      <c r="H81" s="13"/>
      <c r="I81" s="13"/>
      <c r="J81" s="13"/>
    </row>
    <row r="82" spans="2:10" ht="13.5" customHeight="1">
      <c r="B82" s="8"/>
      <c r="C82" s="8"/>
      <c r="D82" s="14"/>
      <c r="E82" s="10"/>
      <c r="F82" s="11"/>
      <c r="G82" s="12"/>
      <c r="H82" s="13"/>
      <c r="I82" s="13"/>
      <c r="J82" s="13"/>
    </row>
    <row r="83" spans="2:10" ht="13.5" customHeight="1">
      <c r="B83" s="8"/>
      <c r="C83" s="8"/>
      <c r="D83" s="9"/>
      <c r="E83" s="15"/>
      <c r="F83" s="11"/>
      <c r="G83" s="12"/>
      <c r="H83" s="13"/>
      <c r="I83" s="13"/>
      <c r="J83" s="13"/>
    </row>
    <row r="84" spans="2:10" ht="13.5" customHeight="1">
      <c r="B84" s="8"/>
      <c r="C84" s="8"/>
      <c r="D84" s="9"/>
      <c r="E84" s="10"/>
      <c r="F84" s="16"/>
      <c r="G84" s="12"/>
      <c r="H84" s="13"/>
      <c r="I84" s="13"/>
      <c r="J84" s="13"/>
    </row>
    <row r="85" spans="2:10" ht="13.5" customHeight="1">
      <c r="B85" s="8"/>
      <c r="C85" s="8"/>
      <c r="D85" s="14"/>
      <c r="E85" s="10"/>
      <c r="F85" s="11"/>
      <c r="G85" s="12"/>
      <c r="H85" s="13"/>
      <c r="I85" s="13"/>
      <c r="J85" s="13"/>
    </row>
    <row r="86" spans="2:10" ht="13.5" customHeight="1">
      <c r="B86" s="8"/>
      <c r="C86" s="8"/>
      <c r="D86" s="9"/>
      <c r="E86" s="10"/>
      <c r="F86" s="11"/>
      <c r="G86" s="12"/>
      <c r="H86" s="13"/>
      <c r="I86" s="13"/>
      <c r="J86" s="13"/>
    </row>
    <row r="87" spans="2:10" ht="13.5" customHeight="1">
      <c r="B87" s="17"/>
      <c r="C87" s="8"/>
      <c r="D87" s="14"/>
      <c r="E87" s="10"/>
      <c r="F87" s="18"/>
      <c r="G87" s="12"/>
      <c r="H87" s="13"/>
      <c r="I87" s="13"/>
      <c r="J87" s="13"/>
    </row>
    <row r="88" spans="2:10" ht="13.5" customHeight="1">
      <c r="B88" s="8"/>
      <c r="C88" s="8"/>
      <c r="D88" s="9"/>
      <c r="E88" s="10"/>
      <c r="F88" s="11"/>
      <c r="G88" s="12"/>
      <c r="H88" s="13"/>
      <c r="I88" s="13"/>
      <c r="J88" s="13"/>
    </row>
    <row r="89" spans="2:10" ht="13.5" customHeight="1">
      <c r="B89" s="8"/>
      <c r="C89" s="8"/>
      <c r="D89" s="9"/>
      <c r="E89" s="10"/>
      <c r="F89" s="11"/>
      <c r="G89" s="12"/>
      <c r="H89" s="13"/>
      <c r="I89" s="13"/>
      <c r="J89" s="13"/>
    </row>
    <row r="90" spans="2:10" ht="13.5" customHeight="1">
      <c r="B90" s="8"/>
      <c r="C90" s="8"/>
      <c r="D90" s="9"/>
      <c r="E90" s="10"/>
      <c r="F90" s="11"/>
      <c r="G90" s="12"/>
      <c r="H90" s="13"/>
      <c r="I90" s="13"/>
      <c r="J90" s="13"/>
    </row>
    <row r="91" spans="2:10" ht="13.5" customHeight="1">
      <c r="B91" s="17"/>
      <c r="C91" s="8"/>
      <c r="D91" s="14"/>
      <c r="E91" s="10"/>
      <c r="F91" s="18"/>
      <c r="G91" s="12"/>
      <c r="H91" s="13"/>
      <c r="I91" s="13"/>
      <c r="J91" s="13"/>
    </row>
    <row r="92" spans="2:10" ht="13.5" customHeight="1">
      <c r="B92" s="8"/>
      <c r="C92" s="8"/>
      <c r="D92" s="9"/>
      <c r="E92" s="10"/>
      <c r="F92" s="11"/>
      <c r="G92" s="12"/>
      <c r="H92" s="13"/>
      <c r="I92" s="13"/>
      <c r="J92" s="13"/>
    </row>
    <row r="93" spans="2:10" ht="13.5" customHeight="1">
      <c r="B93" s="8"/>
      <c r="C93" s="8"/>
      <c r="D93" s="9"/>
      <c r="E93" s="10"/>
      <c r="F93" s="11"/>
      <c r="G93" s="12"/>
      <c r="H93" s="13"/>
      <c r="I93" s="13"/>
      <c r="J93" s="13"/>
    </row>
    <row r="94" spans="2:10" ht="13.5" customHeight="1">
      <c r="B94" s="17"/>
      <c r="C94" s="8"/>
      <c r="D94" s="14"/>
      <c r="E94" s="10"/>
      <c r="F94" s="18"/>
      <c r="G94" s="12"/>
      <c r="H94" s="13"/>
      <c r="I94" s="13"/>
      <c r="J94" s="13"/>
    </row>
    <row r="95" spans="2:10" ht="13.5" customHeight="1">
      <c r="B95" s="8"/>
      <c r="C95" s="8"/>
      <c r="D95" s="14"/>
      <c r="E95" s="10"/>
      <c r="F95" s="11"/>
      <c r="G95" s="12"/>
      <c r="H95" s="13"/>
      <c r="I95" s="13"/>
      <c r="J95" s="13"/>
    </row>
    <row r="96" spans="2:10" ht="13.5" customHeight="1">
      <c r="B96" s="8"/>
      <c r="C96" s="8"/>
      <c r="D96" s="14"/>
      <c r="E96" s="10"/>
      <c r="F96" s="11"/>
      <c r="G96" s="12"/>
      <c r="H96" s="13"/>
      <c r="I96" s="13"/>
      <c r="J96" s="13"/>
    </row>
    <row r="97" spans="2:10" ht="13.5" customHeight="1">
      <c r="B97" s="19"/>
      <c r="C97" s="20"/>
      <c r="D97" s="20"/>
      <c r="E97" s="21"/>
      <c r="F97" s="21"/>
      <c r="G97" s="21"/>
      <c r="H97" s="20"/>
      <c r="I97" s="20"/>
      <c r="J97" s="20"/>
    </row>
    <row r="98" ht="13.5" customHeight="1"/>
    <row r="99" ht="13.5" customHeight="1"/>
  </sheetData>
  <sheetProtection/>
  <mergeCells count="2">
    <mergeCell ref="B2:J3"/>
    <mergeCell ref="B69:D69"/>
  </mergeCells>
  <conditionalFormatting sqref="F12:F20 F55:F69">
    <cfRule type="cellIs" priority="24" dxfId="0" operator="greaterThan" stopIfTrue="1">
      <formula>'ZK-02-2013-62, př. 3'!#REF!</formula>
    </cfRule>
  </conditionalFormatting>
  <conditionalFormatting sqref="F6:F10">
    <cfRule type="cellIs" priority="7" dxfId="0" operator="greaterThan" stopIfTrue="1">
      <formula>'ZK-02-2013-62, př. 3'!#REF!</formula>
    </cfRule>
  </conditionalFormatting>
  <conditionalFormatting sqref="F21:F35">
    <cfRule type="cellIs" priority="6" dxfId="0" operator="greaterThan" stopIfTrue="1">
      <formula>'ZK-02-2013-62, př. 3'!#REF!</formula>
    </cfRule>
  </conditionalFormatting>
  <conditionalFormatting sqref="F36:F37">
    <cfRule type="cellIs" priority="5" dxfId="0" operator="greaterThan" stopIfTrue="1">
      <formula>'ZK-02-2013-62, př. 3'!#REF!</formula>
    </cfRule>
  </conditionalFormatting>
  <conditionalFormatting sqref="F38:F53">
    <cfRule type="cellIs" priority="4" dxfId="0" operator="greaterThan" stopIfTrue="1">
      <formula>'ZK-02-2013-62, př. 3'!#REF!</formula>
    </cfRule>
  </conditionalFormatting>
  <conditionalFormatting sqref="F54">
    <cfRule type="cellIs" priority="3" dxfId="0" operator="greaterThan" stopIfTrue="1">
      <formula>'ZK-02-2013-62, př. 3'!#REF!</formula>
    </cfRule>
  </conditionalFormatting>
  <conditionalFormatting sqref="F11">
    <cfRule type="cellIs" priority="1" dxfId="0" operator="greaterThan" stopIfTrue="1">
      <formula>'ZK-02-2013-62, př. 3'!#REF!</formula>
    </cfRule>
  </conditionalFormatting>
  <printOptions/>
  <pageMargins left="0.8661417322834646" right="0.7874015748031497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&amp;R&amp;"Arial CE,Tučné"&amp;11ZK-02-2013-62, př. 3
počet stran: 4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Komínová Jana DiS.</dc:creator>
  <cp:keywords/>
  <dc:description/>
  <cp:lastModifiedBy>Pospíchalová Petra</cp:lastModifiedBy>
  <cp:lastPrinted>2013-03-14T06:46:10Z</cp:lastPrinted>
  <dcterms:created xsi:type="dcterms:W3CDTF">2008-04-16T07:26:27Z</dcterms:created>
  <dcterms:modified xsi:type="dcterms:W3CDTF">2013-03-20T14:21:59Z</dcterms:modified>
  <cp:category/>
  <cp:version/>
  <cp:contentType/>
  <cp:contentStatus/>
</cp:coreProperties>
</file>