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K-03-2006-61,  př. 2" sheetId="1" r:id="rId1"/>
  </sheets>
  <definedNames>
    <definedName name="_xlnm.Print_Titles" localSheetId="0">'ZK-03-2006-61,  př. 2'!$7:$9</definedName>
  </definedNames>
  <calcPr fullCalcOnLoad="1"/>
</workbook>
</file>

<file path=xl/sharedStrings.xml><?xml version="1.0" encoding="utf-8"?>
<sst xmlns="http://schemas.openxmlformats.org/spreadsheetml/2006/main" count="1300" uniqueCount="620">
  <si>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</si>
  <si>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</si>
  <si>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</si>
  <si>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</si>
  <si>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</si>
  <si>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</si>
  <si>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</si>
  <si>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</si>
  <si>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</si>
  <si>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</si>
  <si>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</si>
  <si>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</si>
  <si>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</si>
  <si>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</si>
  <si>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</si>
  <si>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</si>
  <si>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</si>
  <si>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</si>
  <si>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</si>
  <si>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</si>
  <si>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</si>
  <si>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</si>
  <si>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</si>
  <si>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</si>
  <si>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</si>
  <si>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</si>
  <si>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</si>
  <si>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</si>
  <si>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</si>
  <si>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</si>
  <si>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</si>
  <si>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</si>
  <si>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</si>
  <si>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</si>
  <si>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</si>
  <si>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</si>
  <si>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</si>
  <si>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</si>
  <si>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</si>
  <si>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</si>
  <si>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</si>
  <si>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</si>
  <si>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</si>
  <si>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</si>
  <si>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</si>
  <si>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</si>
  <si>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</si>
  <si>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</si>
  <si>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</si>
  <si>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</si>
  <si>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</si>
  <si>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</si>
  <si>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</si>
  <si>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</si>
  <si>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</si>
  <si>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</si>
  <si>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</si>
  <si>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</si>
  <si>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</si>
  <si>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</si>
  <si>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</si>
  <si>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</si>
  <si>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</si>
  <si>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</si>
  <si>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</si>
  <si>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</si>
  <si>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</si>
  <si>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</si>
  <si>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</si>
  <si>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</si>
  <si>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</si>
  <si>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</si>
  <si>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</si>
  <si>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</si>
  <si>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</si>
  <si>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</si>
  <si>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</si>
  <si>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</si>
  <si>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</si>
  <si>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</si>
  <si>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</si>
  <si>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</si>
  <si>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</si>
  <si>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</si>
  <si>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</si>
  <si>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</si>
  <si>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</si>
  <si>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</si>
  <si>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</si>
  <si>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</si>
  <si>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</si>
  <si>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</si>
  <si>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</si>
  <si>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</si>
  <si>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</si>
  <si>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</si>
  <si>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</si>
  <si>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</si>
  <si>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</si>
  <si>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</si>
  <si>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</si>
  <si>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</si>
  <si>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</si>
  <si>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</si>
  <si>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</si>
  <si>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</si>
  <si>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</si>
  <si>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</si>
  <si>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</si>
  <si>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</si>
  <si>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</si>
  <si>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</si>
  <si>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</si>
  <si>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</si>
  <si>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</si>
  <si>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</si>
  <si>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</si>
  <si>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</si>
  <si>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</si>
  <si>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</si>
  <si>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</si>
  <si>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</si>
  <si>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</si>
  <si>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</si>
  <si>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</si>
  <si>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</si>
  <si>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</si>
  <si>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</si>
  <si>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</si>
  <si>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</si>
  <si>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</si>
  <si>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</si>
  <si>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</si>
  <si>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</si>
  <si>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</si>
  <si>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</si>
  <si>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</si>
  <si>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</si>
  <si>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</si>
  <si>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</si>
  <si>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</si>
  <si>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</si>
  <si>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</si>
  <si>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</si>
  <si>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</si>
  <si>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</si>
  <si>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</si>
  <si>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</si>
  <si>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</si>
  <si>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</si>
  <si>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</si>
  <si>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</si>
  <si>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</si>
  <si>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</si>
  <si>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</si>
  <si>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</si>
  <si>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</si>
  <si>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</si>
  <si>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</si>
  <si>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</si>
  <si>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</si>
  <si>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</si>
  <si>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</si>
  <si>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</si>
  <si>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</si>
  <si>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</si>
  <si>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</si>
  <si>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</si>
  <si>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</si>
  <si>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</si>
  <si>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</si>
  <si>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</si>
  <si>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</si>
  <si>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</si>
  <si>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</si>
  <si>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</si>
  <si>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</si>
  <si>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</si>
  <si>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</si>
  <si>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</si>
  <si>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</si>
  <si>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</si>
  <si>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</si>
  <si>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</si>
  <si>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</si>
  <si>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</si>
  <si>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</si>
  <si>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</si>
  <si>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</si>
  <si>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</si>
  <si>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</si>
  <si>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</si>
  <si>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</si>
  <si>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</si>
  <si>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</si>
  <si>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</si>
  <si>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</si>
  <si>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</si>
  <si>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</si>
  <si>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</si>
  <si>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</si>
  <si>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</si>
  <si>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</si>
  <si>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</si>
  <si>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</si>
  <si>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</si>
  <si>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</si>
  <si>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</si>
  <si>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</si>
  <si>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</si>
  <si>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</si>
  <si>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</si>
  <si>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</si>
  <si>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</si>
  <si>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</si>
  <si>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</si>
  <si>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</si>
  <si>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</si>
  <si>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</si>
  <si>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</si>
  <si>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</si>
  <si>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</si>
  <si>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</si>
  <si>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</si>
  <si>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</si>
  <si>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</si>
  <si>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</si>
  <si>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</si>
  <si>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</si>
  <si>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</si>
  <si>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</si>
  <si>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</si>
  <si>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</si>
  <si>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</si>
  <si>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</si>
  <si>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</si>
  <si>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</si>
  <si>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</si>
  <si>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</si>
  <si>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</si>
  <si>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</si>
  <si>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</si>
  <si>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</si>
  <si>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</si>
  <si>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</si>
  <si>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</si>
  <si>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</si>
  <si>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</si>
  <si>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</si>
  <si>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</si>
  <si>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</si>
  <si>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</si>
  <si>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</si>
  <si>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</si>
  <si>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</si>
  <si>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</si>
  <si>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</si>
  <si>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</si>
  <si>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</si>
  <si>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</si>
  <si>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</si>
  <si>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</si>
  <si>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</si>
  <si>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</si>
  <si>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</si>
  <si>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</si>
  <si>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</si>
  <si>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</si>
  <si>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</si>
  <si>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</si>
  <si>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</si>
  <si>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</si>
  <si>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</si>
  <si>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</si>
  <si>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</si>
  <si>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</si>
  <si>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</si>
  <si>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</si>
  <si>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</si>
  <si>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</si>
  <si>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</si>
  <si>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</si>
  <si>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</si>
  <si>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</si>
  <si>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</si>
  <si>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</si>
  <si>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</si>
  <si>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</si>
  <si>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</si>
  <si>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</si>
  <si>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</si>
  <si>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</si>
  <si>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</si>
  <si>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</si>
  <si>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</si>
  <si>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</si>
  <si>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</si>
  <si>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</si>
  <si>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</si>
  <si>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</si>
  <si>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</si>
  <si>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</si>
  <si>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</si>
  <si>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</si>
  <si>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</si>
  <si>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</si>
  <si>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</si>
  <si>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</si>
  <si>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</si>
  <si>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</si>
  <si>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</si>
  <si>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</si>
  <si>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</si>
  <si>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</si>
  <si>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</si>
  <si>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</si>
  <si>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</si>
  <si>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</si>
  <si>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</si>
  <si>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</si>
  <si>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</si>
  <si>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</si>
  <si>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</si>
  <si>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</si>
  <si>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</si>
  <si>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</si>
  <si>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</si>
  <si>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</si>
  <si>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</si>
  <si>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</si>
  <si>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</si>
  <si>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</si>
  <si>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</si>
  <si>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</si>
  <si>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</si>
  <si>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</si>
  <si>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</si>
  <si>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</si>
  <si>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</si>
  <si>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</si>
  <si>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</si>
  <si>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</si>
  <si>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</si>
  <si>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</si>
  <si>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</si>
  <si>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</si>
  <si>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</si>
  <si>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</si>
  <si>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</si>
  <si>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</si>
  <si>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</si>
  <si>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</si>
  <si>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</si>
  <si>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</si>
  <si>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</si>
  <si>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</si>
  <si>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</si>
  <si>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</si>
  <si>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</si>
  <si>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</si>
  <si>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</si>
  <si>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</si>
  <si>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</si>
  <si>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</si>
  <si>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</si>
  <si>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</si>
  <si>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</si>
  <si>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</si>
  <si>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</si>
  <si>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</si>
  <si>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</si>
  <si>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</si>
  <si>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</si>
  <si>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</si>
  <si>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</si>
  <si>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</si>
  <si>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</si>
  <si>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</si>
  <si>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</si>
  <si>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</si>
  <si>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</si>
  <si>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</si>
  <si>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</si>
  <si>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</si>
  <si>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</si>
  <si>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</si>
  <si>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</si>
  <si>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</si>
  <si>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</si>
  <si>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</si>
  <si>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</si>
  <si>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</si>
  <si>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</si>
  <si>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</si>
  <si>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</si>
  <si>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</si>
  <si>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</si>
  <si>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</si>
  <si>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</si>
  <si>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</si>
  <si>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</si>
  <si>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</si>
  <si>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</si>
  <si>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</si>
  <si>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</si>
  <si>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</si>
  <si>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</si>
  <si>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</si>
  <si>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</si>
  <si>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</si>
  <si>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</si>
  <si>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</si>
  <si>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</si>
  <si>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</si>
  <si>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</si>
  <si>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</si>
  <si>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</si>
  <si>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</si>
  <si>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</si>
  <si>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</si>
  <si>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</si>
  <si>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</si>
  <si>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</si>
  <si>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</si>
  <si>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</si>
  <si>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</si>
  <si>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</si>
  <si>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</si>
  <si>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</si>
  <si>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</si>
  <si>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</si>
  <si>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</si>
  <si>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</si>
  <si>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</si>
  <si>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</si>
  <si>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</si>
  <si>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</si>
  <si>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</si>
  <si>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</si>
  <si>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</si>
  <si>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</si>
  <si>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</si>
  <si>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</si>
  <si>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</si>
  <si>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</si>
  <si>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</si>
  <si>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</si>
  <si>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</si>
  <si>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</si>
  <si>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</si>
  <si>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</si>
  <si>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</si>
  <si>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</si>
  <si>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</si>
  <si>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</si>
  <si>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</si>
  <si>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</si>
  <si>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</si>
  <si>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</si>
  <si>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</si>
  <si>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</si>
  <si>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</si>
  <si>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</si>
  <si>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</si>
  <si>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</si>
  <si>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</si>
  <si>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</si>
  <si>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</si>
  <si>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</si>
  <si>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</si>
  <si>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</si>
  <si>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</si>
  <si>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</si>
  <si>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</si>
  <si>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</si>
  <si>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</si>
  <si>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</si>
  <si>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</si>
  <si>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</si>
  <si>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</si>
  <si>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</si>
  <si>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</si>
  <si>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</si>
  <si>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</si>
  <si>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</si>
  <si>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</si>
  <si>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</si>
  <si>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</si>
  <si>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</si>
  <si>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</si>
  <si>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</si>
  <si>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</si>
  <si>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</si>
  <si>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</si>
  <si>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</si>
  <si>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</si>
  <si>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</si>
  <si>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</si>
  <si>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</si>
  <si>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</si>
  <si>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</si>
  <si>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</si>
  <si>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</si>
  <si>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</si>
  <si>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</si>
  <si>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</si>
  <si>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</si>
  <si>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</si>
  <si>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</si>
  <si>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</si>
  <si>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</si>
  <si>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</si>
  <si>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</si>
  <si>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</si>
  <si>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</si>
  <si>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</si>
  <si>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</si>
  <si>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</si>
  <si>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</si>
  <si>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</si>
  <si>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</si>
  <si>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</si>
  <si>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</si>
  <si>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</si>
  <si>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</si>
  <si>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</si>
  <si>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</si>
  <si>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</si>
  <si>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</si>
  <si>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</si>
  <si>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</si>
  <si>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</si>
  <si>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</si>
  <si>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</si>
  <si>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</si>
  <si>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</si>
  <si>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</si>
  <si>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</si>
  <si>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</si>
  <si>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</si>
  <si>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</si>
  <si>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</si>
  <si>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</si>
  <si>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</si>
  <si>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</si>
  <si>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</si>
  <si>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</si>
  <si>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</si>
  <si>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</si>
  <si>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</si>
  <si>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</si>
  <si>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</si>
  <si>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</si>
  <si>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</si>
  <si>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</si>
  <si>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</si>
  <si>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</si>
  <si>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</si>
  <si>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</si>
  <si>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</si>
  <si>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</si>
  <si>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</si>
  <si>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</si>
  <si>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</si>
  <si>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</si>
  <si>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</si>
  <si>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</si>
  <si>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</si>
  <si>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</si>
  <si>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</si>
  <si>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</si>
  <si>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</si>
  <si>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</si>
  <si>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</si>
  <si>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</si>
  <si>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</si>
  <si>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</si>
  <si>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</si>
  <si>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</si>
  <si>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</si>
  <si>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</si>
  <si>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</si>
  <si>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</si>
  <si>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</si>
  <si>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</si>
  <si>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</si>
  <si>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</si>
  <si>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</si>
  <si>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</si>
  <si>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</si>
  <si>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</si>
  <si>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</si>
  <si>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</si>
  <si>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</si>
  <si>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</si>
  <si>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</si>
  <si>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</si>
  <si>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</si>
  <si>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</si>
  <si>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</si>
  <si>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</si>
  <si>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</si>
  <si>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</si>
  <si>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</si>
  <si>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</si>
  <si>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</si>
  <si>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</si>
  <si>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</si>
  <si>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</si>
  <si>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</si>
  <si>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</si>
  <si>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</si>
  <si>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</si>
  <si>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</si>
  <si>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NIV celkem     v tis. Kč</t>
  </si>
  <si>
    <t>počet stran: 10</t>
  </si>
  <si>
    <t>Škola, školské zařízení</t>
  </si>
  <si>
    <t xml:space="preserve">Dotace na přímé výdaje na vzdělávání na rok 2006 </t>
  </si>
  <si>
    <t>Základní škola speciální</t>
  </si>
  <si>
    <t>ZK-03-2006-61,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</si>
</sst>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2" borderId="2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2" borderId="14" xfId="0" applyNumberFormat="1" applyFont="1" applyFill="1" applyBorder="1" applyAlignment="1">
      <alignment/>
    </xf>
    <xf numFmtId="0" fontId="8" fillId="2" borderId="15" xfId="0" applyFont="1" applyFill="1" applyBorder="1" applyAlignment="1">
      <alignment horizontal="left"/>
    </xf>
    <xf numFmtId="3" fontId="8" fillId="2" borderId="16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8" fillId="2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3" fontId="6" fillId="0" borderId="3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/>
    </xf>
    <xf numFmtId="3" fontId="6" fillId="2" borderId="23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6" fillId="0" borderId="1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25.125" style="37" bestFit="1" customWidth="1"/>
    <col min="2" max="2" width="23.875" style="37" bestFit="1" customWidth="1"/>
    <col min="3" max="3" width="23.625" style="37" bestFit="1" customWidth="1"/>
    <col min="4" max="4" width="9.375" style="37" customWidth="1"/>
    <col min="5" max="16384" width="9.125" style="37" customWidth="1"/>
  </cols>
  <sheetData>
    <row r="1" spans="3:4" s="1" customFormat="1" ht="15">
      <c r="C1" s="76" t="s">
        <v>619</v>
      </c>
      <c r="D1" s="77"/>
    </row>
    <row r="2" spans="3:4" s="1" customFormat="1" ht="15">
      <c r="C2" s="78" t="s">
        <v>615</v>
      </c>
      <c r="D2" s="77"/>
    </row>
    <row r="3" spans="1:6" s="4" customFormat="1" ht="15.75">
      <c r="A3" s="79" t="s">
        <v>617</v>
      </c>
      <c r="B3" s="80"/>
      <c r="C3" s="80"/>
      <c r="D3" s="80"/>
      <c r="E3" s="3"/>
      <c r="F3" s="3"/>
    </row>
    <row r="4" spans="1:6" s="4" customFormat="1" ht="12.75">
      <c r="A4" s="81" t="s">
        <v>589</v>
      </c>
      <c r="B4" s="80"/>
      <c r="C4" s="80"/>
      <c r="D4" s="80"/>
      <c r="E4" s="6"/>
      <c r="F4" s="6"/>
    </row>
    <row r="5" spans="1:6" s="4" customFormat="1" ht="12.75">
      <c r="A5" s="5"/>
      <c r="B5" s="2"/>
      <c r="C5" s="2"/>
      <c r="D5" s="2"/>
      <c r="E5" s="6"/>
      <c r="F5" s="6"/>
    </row>
    <row r="6" spans="1:4" s="4" customFormat="1" ht="13.5" thickBot="1">
      <c r="A6" s="82" t="s">
        <v>593</v>
      </c>
      <c r="B6" s="83"/>
      <c r="C6" s="83"/>
      <c r="D6" s="83"/>
    </row>
    <row r="7" spans="1:4" s="7" customFormat="1" ht="11.25" customHeight="1">
      <c r="A7" s="69" t="s">
        <v>616</v>
      </c>
      <c r="B7" s="70"/>
      <c r="C7" s="70"/>
      <c r="D7" s="66" t="s">
        <v>614</v>
      </c>
    </row>
    <row r="8" spans="1:4" s="7" customFormat="1" ht="12.75">
      <c r="A8" s="71"/>
      <c r="B8" s="72"/>
      <c r="C8" s="72"/>
      <c r="D8" s="67"/>
    </row>
    <row r="9" spans="1:4" s="7" customFormat="1" ht="13.5" thickBot="1">
      <c r="A9" s="8"/>
      <c r="B9" s="9"/>
      <c r="C9" s="9"/>
      <c r="D9" s="68"/>
    </row>
    <row r="10" spans="1:4" s="13" customFormat="1" ht="13.5" thickBot="1">
      <c r="A10" s="10" t="s">
        <v>591</v>
      </c>
      <c r="B10" s="11"/>
      <c r="C10" s="11"/>
      <c r="D10" s="12">
        <f>D11+D12+D13+D14+D15</f>
        <v>12241</v>
      </c>
    </row>
    <row r="11" spans="1:6" s="4" customFormat="1" ht="12.75">
      <c r="A11" s="14" t="s">
        <v>122</v>
      </c>
      <c r="B11" s="15" t="s">
        <v>328</v>
      </c>
      <c r="C11" s="15" t="s">
        <v>327</v>
      </c>
      <c r="D11" s="16">
        <v>8089</v>
      </c>
      <c r="E11" s="6"/>
      <c r="F11" s="6"/>
    </row>
    <row r="12" spans="1:6" s="4" customFormat="1" ht="12.75">
      <c r="A12" s="17" t="s">
        <v>122</v>
      </c>
      <c r="B12" s="18" t="s">
        <v>340</v>
      </c>
      <c r="C12" s="18" t="s">
        <v>116</v>
      </c>
      <c r="D12" s="19">
        <v>1393</v>
      </c>
      <c r="E12" s="6"/>
      <c r="F12" s="6"/>
    </row>
    <row r="13" spans="1:6" s="4" customFormat="1" ht="12.75">
      <c r="A13" s="17" t="s">
        <v>122</v>
      </c>
      <c r="B13" s="18" t="s">
        <v>332</v>
      </c>
      <c r="C13" s="18" t="s">
        <v>297</v>
      </c>
      <c r="D13" s="19">
        <v>1127</v>
      </c>
      <c r="E13" s="6"/>
      <c r="F13" s="6"/>
    </row>
    <row r="14" spans="1:6" s="4" customFormat="1" ht="12.75">
      <c r="A14" s="17" t="s">
        <v>122</v>
      </c>
      <c r="B14" s="18" t="s">
        <v>364</v>
      </c>
      <c r="C14" s="18" t="s">
        <v>116</v>
      </c>
      <c r="D14" s="19">
        <v>1110</v>
      </c>
      <c r="E14" s="6"/>
      <c r="F14" s="6"/>
    </row>
    <row r="15" spans="1:6" s="4" customFormat="1" ht="13.5" thickBot="1">
      <c r="A15" s="20" t="s">
        <v>122</v>
      </c>
      <c r="B15" s="21" t="s">
        <v>329</v>
      </c>
      <c r="C15" s="21" t="s">
        <v>329</v>
      </c>
      <c r="D15" s="22">
        <v>522</v>
      </c>
      <c r="E15" s="6"/>
      <c r="F15" s="6"/>
    </row>
    <row r="16" spans="1:6" s="25" customFormat="1" ht="13.5" thickBot="1">
      <c r="A16" s="23" t="s">
        <v>592</v>
      </c>
      <c r="B16" s="11"/>
      <c r="C16" s="11"/>
      <c r="D16" s="12">
        <f>D17+D18+D19+D20+D21+D22+D23+D24+D25+D26+D27+D28+D29+D30+D31</f>
        <v>66128</v>
      </c>
      <c r="E16" s="24"/>
      <c r="F16" s="24"/>
    </row>
    <row r="17" spans="1:6" s="4" customFormat="1" ht="12.75">
      <c r="A17" s="14" t="s">
        <v>115</v>
      </c>
      <c r="B17" s="15" t="s">
        <v>328</v>
      </c>
      <c r="C17" s="15" t="s">
        <v>56</v>
      </c>
      <c r="D17" s="16">
        <v>12481</v>
      </c>
      <c r="E17" s="6"/>
      <c r="F17" s="6"/>
    </row>
    <row r="18" spans="1:6" s="4" customFormat="1" ht="12.75">
      <c r="A18" s="17" t="s">
        <v>115</v>
      </c>
      <c r="B18" s="18" t="s">
        <v>59</v>
      </c>
      <c r="C18" s="18" t="s">
        <v>116</v>
      </c>
      <c r="D18" s="19">
        <v>2330</v>
      </c>
      <c r="E18" s="6"/>
      <c r="F18" s="6"/>
    </row>
    <row r="19" spans="1:6" s="4" customFormat="1" ht="12.75">
      <c r="A19" s="17" t="s">
        <v>115</v>
      </c>
      <c r="B19" s="18" t="s">
        <v>331</v>
      </c>
      <c r="C19" s="18" t="s">
        <v>116</v>
      </c>
      <c r="D19" s="19">
        <v>7015</v>
      </c>
      <c r="E19" s="6"/>
      <c r="F19" s="6"/>
    </row>
    <row r="20" spans="1:6" s="4" customFormat="1" ht="12.75">
      <c r="A20" s="17" t="s">
        <v>115</v>
      </c>
      <c r="B20" s="18" t="s">
        <v>62</v>
      </c>
      <c r="C20" s="18" t="s">
        <v>116</v>
      </c>
      <c r="D20" s="19">
        <v>642</v>
      </c>
      <c r="E20" s="6"/>
      <c r="F20" s="6"/>
    </row>
    <row r="21" spans="1:6" s="4" customFormat="1" ht="12.75">
      <c r="A21" s="17" t="s">
        <v>115</v>
      </c>
      <c r="B21" s="18" t="s">
        <v>330</v>
      </c>
      <c r="C21" s="18"/>
      <c r="D21" s="19">
        <v>1997</v>
      </c>
      <c r="E21" s="6"/>
      <c r="F21" s="6"/>
    </row>
    <row r="22" spans="1:6" s="4" customFormat="1" ht="12.75">
      <c r="A22" s="17" t="s">
        <v>115</v>
      </c>
      <c r="B22" s="18" t="s">
        <v>360</v>
      </c>
      <c r="C22" s="18" t="s">
        <v>116</v>
      </c>
      <c r="D22" s="19">
        <v>1933</v>
      </c>
      <c r="E22" s="6"/>
      <c r="F22" s="6"/>
    </row>
    <row r="23" spans="1:6" s="4" customFormat="1" ht="12.75">
      <c r="A23" s="17" t="s">
        <v>115</v>
      </c>
      <c r="B23" s="18" t="s">
        <v>72</v>
      </c>
      <c r="C23" s="18" t="s">
        <v>116</v>
      </c>
      <c r="D23" s="19">
        <v>5252</v>
      </c>
      <c r="E23" s="6"/>
      <c r="F23" s="6"/>
    </row>
    <row r="24" spans="1:6" s="4" customFormat="1" ht="12.75">
      <c r="A24" s="17" t="s">
        <v>115</v>
      </c>
      <c r="B24" s="18" t="s">
        <v>73</v>
      </c>
      <c r="C24" s="18" t="s">
        <v>116</v>
      </c>
      <c r="D24" s="19">
        <v>1551</v>
      </c>
      <c r="E24" s="6"/>
      <c r="F24" s="6"/>
    </row>
    <row r="25" spans="1:6" s="4" customFormat="1" ht="12.75">
      <c r="A25" s="17" t="s">
        <v>115</v>
      </c>
      <c r="B25" s="18" t="s">
        <v>365</v>
      </c>
      <c r="C25" s="18" t="s">
        <v>116</v>
      </c>
      <c r="D25" s="19">
        <v>2208</v>
      </c>
      <c r="E25" s="6"/>
      <c r="F25" s="6"/>
    </row>
    <row r="26" spans="1:6" s="4" customFormat="1" ht="12.75">
      <c r="A26" s="17" t="s">
        <v>115</v>
      </c>
      <c r="B26" s="18" t="s">
        <v>75</v>
      </c>
      <c r="C26" s="18" t="s">
        <v>116</v>
      </c>
      <c r="D26" s="19">
        <v>5653</v>
      </c>
      <c r="E26" s="6"/>
      <c r="F26" s="6"/>
    </row>
    <row r="27" spans="1:6" s="4" customFormat="1" ht="12.75">
      <c r="A27" s="17" t="s">
        <v>115</v>
      </c>
      <c r="B27" s="18" t="s">
        <v>370</v>
      </c>
      <c r="C27" s="18" t="s">
        <v>116</v>
      </c>
      <c r="D27" s="19">
        <v>6251</v>
      </c>
      <c r="E27" s="6"/>
      <c r="F27" s="6"/>
    </row>
    <row r="28" spans="1:6" s="4" customFormat="1" ht="12.75">
      <c r="A28" s="17" t="s">
        <v>115</v>
      </c>
      <c r="B28" s="18" t="s">
        <v>336</v>
      </c>
      <c r="C28" s="18" t="s">
        <v>336</v>
      </c>
      <c r="D28" s="19">
        <v>1153</v>
      </c>
      <c r="E28" s="6"/>
      <c r="F28" s="6"/>
    </row>
    <row r="29" spans="1:6" s="4" customFormat="1" ht="12.75">
      <c r="A29" s="17" t="s">
        <v>115</v>
      </c>
      <c r="B29" s="18" t="s">
        <v>88</v>
      </c>
      <c r="C29" s="18" t="s">
        <v>116</v>
      </c>
      <c r="D29" s="19">
        <v>2153</v>
      </c>
      <c r="E29" s="6"/>
      <c r="F29" s="6"/>
    </row>
    <row r="30" spans="1:6" s="4" customFormat="1" ht="12.75">
      <c r="A30" s="17" t="s">
        <v>115</v>
      </c>
      <c r="B30" s="18" t="s">
        <v>89</v>
      </c>
      <c r="C30" s="18" t="s">
        <v>116</v>
      </c>
      <c r="D30" s="19">
        <v>983</v>
      </c>
      <c r="E30" s="6"/>
      <c r="F30" s="6"/>
    </row>
    <row r="31" spans="1:6" s="4" customFormat="1" ht="13.5" thickBot="1">
      <c r="A31" s="20" t="s">
        <v>57</v>
      </c>
      <c r="B31" s="21" t="s">
        <v>328</v>
      </c>
      <c r="C31" s="21" t="s">
        <v>58</v>
      </c>
      <c r="D31" s="22">
        <v>14526</v>
      </c>
      <c r="E31" s="6"/>
      <c r="F31" s="6"/>
    </row>
    <row r="32" spans="1:6" s="4" customFormat="1" ht="13.5" thickBot="1">
      <c r="A32" s="26" t="s">
        <v>588</v>
      </c>
      <c r="B32" s="27"/>
      <c r="C32" s="27"/>
      <c r="D32" s="28">
        <f>D16+D10</f>
        <v>78369</v>
      </c>
      <c r="E32" s="6"/>
      <c r="F32" s="6"/>
    </row>
    <row r="33" spans="1:4" s="29" customFormat="1" ht="13.5" thickBot="1">
      <c r="A33" s="63" t="s">
        <v>590</v>
      </c>
      <c r="B33" s="64"/>
      <c r="C33" s="64"/>
      <c r="D33" s="65"/>
    </row>
    <row r="34" spans="1:4" s="13" customFormat="1" ht="13.5" thickBot="1">
      <c r="A34" s="10" t="s">
        <v>591</v>
      </c>
      <c r="B34" s="11"/>
      <c r="C34" s="11"/>
      <c r="D34" s="12">
        <f>D35+D36+D37+D38+D39</f>
        <v>23210</v>
      </c>
    </row>
    <row r="35" spans="1:4" s="13" customFormat="1" ht="12.75">
      <c r="A35" s="14" t="s">
        <v>174</v>
      </c>
      <c r="B35" s="15" t="s">
        <v>173</v>
      </c>
      <c r="C35" s="15" t="s">
        <v>175</v>
      </c>
      <c r="D35" s="16">
        <v>17940</v>
      </c>
    </row>
    <row r="36" spans="1:4" s="13" customFormat="1" ht="12.75">
      <c r="A36" s="17" t="s">
        <v>122</v>
      </c>
      <c r="B36" s="18" t="s">
        <v>469</v>
      </c>
      <c r="C36" s="18" t="s">
        <v>172</v>
      </c>
      <c r="D36" s="19">
        <v>650</v>
      </c>
    </row>
    <row r="37" spans="1:4" s="13" customFormat="1" ht="12.75">
      <c r="A37" s="17" t="s">
        <v>122</v>
      </c>
      <c r="B37" s="18" t="s">
        <v>194</v>
      </c>
      <c r="C37" s="18" t="s">
        <v>196</v>
      </c>
      <c r="D37" s="19">
        <v>3266</v>
      </c>
    </row>
    <row r="38" spans="1:4" s="13" customFormat="1" ht="12.75">
      <c r="A38" s="17" t="s">
        <v>122</v>
      </c>
      <c r="B38" s="18" t="s">
        <v>470</v>
      </c>
      <c r="C38" s="18" t="s">
        <v>193</v>
      </c>
      <c r="D38" s="19">
        <v>672</v>
      </c>
    </row>
    <row r="39" spans="1:4" s="13" customFormat="1" ht="13.5" thickBot="1">
      <c r="A39" s="20" t="s">
        <v>122</v>
      </c>
      <c r="B39" s="21" t="s">
        <v>471</v>
      </c>
      <c r="C39" s="21" t="s">
        <v>195</v>
      </c>
      <c r="D39" s="22">
        <v>682</v>
      </c>
    </row>
    <row r="40" spans="1:4" s="30" customFormat="1" ht="13.5" thickBot="1">
      <c r="A40" s="23" t="s">
        <v>592</v>
      </c>
      <c r="B40" s="11"/>
      <c r="C40" s="11"/>
      <c r="D40" s="12">
        <f>D41+D42+D43+D44+D45+D46+D47+D48+D49+D50+D51+D52+D53+D54+D55+D56+D57+D58+D59+D60+D61+D62+D63+D64+D65</f>
        <v>184141</v>
      </c>
    </row>
    <row r="41" spans="1:4" s="13" customFormat="1" ht="12.75">
      <c r="A41" s="14" t="s">
        <v>115</v>
      </c>
      <c r="B41" s="15" t="s">
        <v>472</v>
      </c>
      <c r="C41" s="15" t="s">
        <v>116</v>
      </c>
      <c r="D41" s="16">
        <v>7176</v>
      </c>
    </row>
    <row r="42" spans="1:4" s="13" customFormat="1" ht="12.75">
      <c r="A42" s="17" t="s">
        <v>115</v>
      </c>
      <c r="B42" s="18" t="s">
        <v>477</v>
      </c>
      <c r="C42" s="18" t="s">
        <v>197</v>
      </c>
      <c r="D42" s="19">
        <v>1432</v>
      </c>
    </row>
    <row r="43" spans="1:4" s="13" customFormat="1" ht="12.75">
      <c r="A43" s="17" t="s">
        <v>115</v>
      </c>
      <c r="B43" s="18" t="s">
        <v>490</v>
      </c>
      <c r="C43" s="18" t="s">
        <v>116</v>
      </c>
      <c r="D43" s="19">
        <v>2464</v>
      </c>
    </row>
    <row r="44" spans="1:4" s="13" customFormat="1" ht="12.75">
      <c r="A44" s="17" t="s">
        <v>115</v>
      </c>
      <c r="B44" s="18" t="s">
        <v>408</v>
      </c>
      <c r="C44" s="18" t="s">
        <v>407</v>
      </c>
      <c r="D44" s="19">
        <v>12521</v>
      </c>
    </row>
    <row r="45" spans="1:4" s="13" customFormat="1" ht="12.75">
      <c r="A45" s="17" t="s">
        <v>115</v>
      </c>
      <c r="B45" s="18" t="s">
        <v>171</v>
      </c>
      <c r="C45" s="18" t="s">
        <v>170</v>
      </c>
      <c r="D45" s="19">
        <v>9430</v>
      </c>
    </row>
    <row r="46" spans="1:4" s="13" customFormat="1" ht="12.75">
      <c r="A46" s="17" t="s">
        <v>115</v>
      </c>
      <c r="B46" s="18" t="s">
        <v>410</v>
      </c>
      <c r="C46" s="18" t="s">
        <v>409</v>
      </c>
      <c r="D46" s="19">
        <v>6257</v>
      </c>
    </row>
    <row r="47" spans="1:4" s="13" customFormat="1" ht="12.75">
      <c r="A47" s="17" t="s">
        <v>115</v>
      </c>
      <c r="B47" s="18" t="s">
        <v>173</v>
      </c>
      <c r="C47" s="18" t="s">
        <v>413</v>
      </c>
      <c r="D47" s="19">
        <v>10021</v>
      </c>
    </row>
    <row r="48" spans="1:4" s="13" customFormat="1" ht="12.75">
      <c r="A48" s="17" t="s">
        <v>115</v>
      </c>
      <c r="B48" s="18" t="s">
        <v>173</v>
      </c>
      <c r="C48" s="18" t="s">
        <v>414</v>
      </c>
      <c r="D48" s="19">
        <v>11950</v>
      </c>
    </row>
    <row r="49" spans="1:4" s="13" customFormat="1" ht="12.75">
      <c r="A49" s="17" t="s">
        <v>115</v>
      </c>
      <c r="B49" s="18" t="s">
        <v>173</v>
      </c>
      <c r="C49" s="18" t="s">
        <v>411</v>
      </c>
      <c r="D49" s="19">
        <v>13216</v>
      </c>
    </row>
    <row r="50" spans="1:4" s="13" customFormat="1" ht="12.75">
      <c r="A50" s="17" t="s">
        <v>115</v>
      </c>
      <c r="B50" s="18" t="s">
        <v>173</v>
      </c>
      <c r="C50" s="18" t="s">
        <v>412</v>
      </c>
      <c r="D50" s="19">
        <v>21906</v>
      </c>
    </row>
    <row r="51" spans="1:4" s="13" customFormat="1" ht="12.75">
      <c r="A51" s="17" t="s">
        <v>115</v>
      </c>
      <c r="B51" s="18" t="s">
        <v>173</v>
      </c>
      <c r="C51" s="18" t="s">
        <v>176</v>
      </c>
      <c r="D51" s="19">
        <v>20618</v>
      </c>
    </row>
    <row r="52" spans="1:4" s="13" customFormat="1" ht="12.75">
      <c r="A52" s="17" t="s">
        <v>115</v>
      </c>
      <c r="B52" s="18" t="s">
        <v>474</v>
      </c>
      <c r="C52" s="18" t="s">
        <v>116</v>
      </c>
      <c r="D52" s="19">
        <v>7475</v>
      </c>
    </row>
    <row r="53" spans="1:4" s="13" customFormat="1" ht="12.75">
      <c r="A53" s="17" t="s">
        <v>115</v>
      </c>
      <c r="B53" s="18" t="s">
        <v>475</v>
      </c>
      <c r="C53" s="18" t="s">
        <v>116</v>
      </c>
      <c r="D53" s="19">
        <v>1048</v>
      </c>
    </row>
    <row r="54" spans="1:4" s="13" customFormat="1" ht="12.75">
      <c r="A54" s="14" t="s">
        <v>187</v>
      </c>
      <c r="B54" s="15" t="s">
        <v>482</v>
      </c>
      <c r="C54" s="15" t="s">
        <v>116</v>
      </c>
      <c r="D54" s="16">
        <v>8887</v>
      </c>
    </row>
    <row r="55" spans="1:4" s="13" customFormat="1" ht="12.75">
      <c r="A55" s="17" t="s">
        <v>188</v>
      </c>
      <c r="B55" s="18" t="s">
        <v>190</v>
      </c>
      <c r="C55" s="18" t="s">
        <v>189</v>
      </c>
      <c r="D55" s="19">
        <v>6632</v>
      </c>
    </row>
    <row r="56" spans="1:4" s="13" customFormat="1" ht="12.75">
      <c r="A56" s="17" t="s">
        <v>115</v>
      </c>
      <c r="B56" s="18" t="s">
        <v>483</v>
      </c>
      <c r="C56" s="18" t="s">
        <v>116</v>
      </c>
      <c r="D56" s="19">
        <v>2155</v>
      </c>
    </row>
    <row r="57" spans="1:4" s="13" customFormat="1" ht="13.5" thickBot="1">
      <c r="A57" s="40" t="s">
        <v>115</v>
      </c>
      <c r="B57" s="41" t="s">
        <v>476</v>
      </c>
      <c r="C57" s="41" t="s">
        <v>116</v>
      </c>
      <c r="D57" s="42">
        <v>3021</v>
      </c>
    </row>
    <row r="58" spans="1:4" s="13" customFormat="1" ht="12.75">
      <c r="A58" s="49" t="s">
        <v>115</v>
      </c>
      <c r="B58" s="50" t="s">
        <v>192</v>
      </c>
      <c r="C58" s="50" t="s">
        <v>191</v>
      </c>
      <c r="D58" s="51">
        <v>1971</v>
      </c>
    </row>
    <row r="59" spans="1:4" s="13" customFormat="1" ht="12.75">
      <c r="A59" s="17" t="s">
        <v>115</v>
      </c>
      <c r="B59" s="18" t="s">
        <v>194</v>
      </c>
      <c r="C59" s="18" t="s">
        <v>421</v>
      </c>
      <c r="D59" s="19">
        <v>15629</v>
      </c>
    </row>
    <row r="60" spans="1:4" s="13" customFormat="1" ht="12.75">
      <c r="A60" s="17" t="s">
        <v>115</v>
      </c>
      <c r="B60" s="18" t="s">
        <v>478</v>
      </c>
      <c r="C60" s="18" t="s">
        <v>116</v>
      </c>
      <c r="D60" s="19">
        <v>2181</v>
      </c>
    </row>
    <row r="61" spans="1:4" s="13" customFormat="1" ht="12.75">
      <c r="A61" s="17" t="s">
        <v>115</v>
      </c>
      <c r="B61" s="18" t="s">
        <v>484</v>
      </c>
      <c r="C61" s="18" t="s">
        <v>116</v>
      </c>
      <c r="D61" s="19">
        <v>1354</v>
      </c>
    </row>
    <row r="62" spans="1:4" s="13" customFormat="1" ht="12.75">
      <c r="A62" s="17" t="s">
        <v>115</v>
      </c>
      <c r="B62" s="18" t="s">
        <v>479</v>
      </c>
      <c r="C62" s="18" t="s">
        <v>116</v>
      </c>
      <c r="D62" s="19">
        <v>5174</v>
      </c>
    </row>
    <row r="63" spans="1:4" s="13" customFormat="1" ht="12.75">
      <c r="A63" s="17" t="s">
        <v>115</v>
      </c>
      <c r="B63" s="18" t="s">
        <v>480</v>
      </c>
      <c r="C63" s="18" t="s">
        <v>116</v>
      </c>
      <c r="D63" s="19">
        <v>7516</v>
      </c>
    </row>
    <row r="64" spans="1:4" s="13" customFormat="1" ht="12.75">
      <c r="A64" s="17" t="s">
        <v>115</v>
      </c>
      <c r="B64" s="18" t="s">
        <v>473</v>
      </c>
      <c r="C64" s="18" t="s">
        <v>177</v>
      </c>
      <c r="D64" s="19">
        <v>2046</v>
      </c>
    </row>
    <row r="65" spans="1:4" s="13" customFormat="1" ht="12.75">
      <c r="A65" s="17" t="s">
        <v>115</v>
      </c>
      <c r="B65" s="18" t="s">
        <v>481</v>
      </c>
      <c r="C65" s="18" t="s">
        <v>116</v>
      </c>
      <c r="D65" s="19">
        <v>2061</v>
      </c>
    </row>
    <row r="66" spans="1:5" s="13" customFormat="1" ht="13.5" thickBot="1">
      <c r="A66" s="31" t="s">
        <v>588</v>
      </c>
      <c r="B66" s="32"/>
      <c r="C66" s="32"/>
      <c r="D66" s="33">
        <f>D40+D34</f>
        <v>207351</v>
      </c>
      <c r="E66" s="30"/>
    </row>
    <row r="67" spans="1:4" s="29" customFormat="1" ht="13.5" thickBot="1">
      <c r="A67" s="63" t="s">
        <v>594</v>
      </c>
      <c r="B67" s="64"/>
      <c r="C67" s="64"/>
      <c r="D67" s="65"/>
    </row>
    <row r="68" spans="1:4" s="36" customFormat="1" ht="13.5" thickBot="1">
      <c r="A68" s="10" t="s">
        <v>591</v>
      </c>
      <c r="B68" s="34"/>
      <c r="C68" s="34"/>
      <c r="D68" s="35">
        <f>D69+D70+D71+D72+D73+D74</f>
        <v>13721</v>
      </c>
    </row>
    <row r="69" spans="1:4" ht="12.75">
      <c r="A69" s="14" t="s">
        <v>122</v>
      </c>
      <c r="B69" s="15" t="s">
        <v>129</v>
      </c>
      <c r="C69" s="15" t="s">
        <v>129</v>
      </c>
      <c r="D69" s="16">
        <v>665</v>
      </c>
    </row>
    <row r="70" spans="1:4" ht="12.75">
      <c r="A70" s="17" t="s">
        <v>122</v>
      </c>
      <c r="B70" s="18" t="s">
        <v>130</v>
      </c>
      <c r="C70" s="18" t="s">
        <v>131</v>
      </c>
      <c r="D70" s="19">
        <v>9562</v>
      </c>
    </row>
    <row r="71" spans="1:4" ht="12.75">
      <c r="A71" s="17" t="s">
        <v>122</v>
      </c>
      <c r="B71" s="18" t="s">
        <v>134</v>
      </c>
      <c r="C71" s="18" t="s">
        <v>116</v>
      </c>
      <c r="D71" s="19">
        <v>704</v>
      </c>
    </row>
    <row r="72" spans="1:4" ht="12.75">
      <c r="A72" s="17" t="s">
        <v>122</v>
      </c>
      <c r="B72" s="18" t="s">
        <v>140</v>
      </c>
      <c r="C72" s="18" t="s">
        <v>139</v>
      </c>
      <c r="D72" s="19">
        <v>505</v>
      </c>
    </row>
    <row r="73" spans="1:4" ht="12.75">
      <c r="A73" s="17" t="s">
        <v>122</v>
      </c>
      <c r="B73" s="18" t="s">
        <v>164</v>
      </c>
      <c r="C73" s="18" t="s">
        <v>116</v>
      </c>
      <c r="D73" s="19">
        <v>1151</v>
      </c>
    </row>
    <row r="74" spans="1:4" ht="13.5" thickBot="1">
      <c r="A74" s="20" t="s">
        <v>556</v>
      </c>
      <c r="B74" s="21" t="s">
        <v>167</v>
      </c>
      <c r="C74" s="21" t="s">
        <v>116</v>
      </c>
      <c r="D74" s="22">
        <v>1134</v>
      </c>
    </row>
    <row r="75" spans="1:4" s="38" customFormat="1" ht="13.5" thickBot="1">
      <c r="A75" s="23" t="s">
        <v>592</v>
      </c>
      <c r="B75" s="11"/>
      <c r="C75" s="11"/>
      <c r="D75" s="12">
        <f>D76+D77+D78+D79+D80+D81</f>
        <v>52780</v>
      </c>
    </row>
    <row r="76" spans="1:4" ht="12.75">
      <c r="A76" s="14" t="s">
        <v>115</v>
      </c>
      <c r="B76" s="15" t="s">
        <v>132</v>
      </c>
      <c r="C76" s="15" t="s">
        <v>132</v>
      </c>
      <c r="D76" s="16">
        <v>2424</v>
      </c>
    </row>
    <row r="77" spans="1:4" ht="12.75">
      <c r="A77" s="17" t="s">
        <v>115</v>
      </c>
      <c r="B77" s="18" t="s">
        <v>130</v>
      </c>
      <c r="C77" s="18" t="s">
        <v>391</v>
      </c>
      <c r="D77" s="19">
        <v>20960</v>
      </c>
    </row>
    <row r="78" spans="1:4" ht="12.75">
      <c r="A78" s="17" t="s">
        <v>115</v>
      </c>
      <c r="B78" s="18" t="s">
        <v>130</v>
      </c>
      <c r="C78" s="18" t="s">
        <v>392</v>
      </c>
      <c r="D78" s="19">
        <v>16589</v>
      </c>
    </row>
    <row r="79" spans="1:4" ht="12.75">
      <c r="A79" s="17" t="s">
        <v>118</v>
      </c>
      <c r="B79" s="18" t="s">
        <v>133</v>
      </c>
      <c r="C79" s="18" t="s">
        <v>133</v>
      </c>
      <c r="D79" s="19">
        <v>3256</v>
      </c>
    </row>
    <row r="80" spans="1:4" ht="12.75">
      <c r="A80" s="17" t="s">
        <v>115</v>
      </c>
      <c r="B80" s="18" t="s">
        <v>404</v>
      </c>
      <c r="C80" s="18" t="s">
        <v>116</v>
      </c>
      <c r="D80" s="19">
        <v>4544</v>
      </c>
    </row>
    <row r="81" spans="1:4" ht="13.5" thickBot="1">
      <c r="A81" s="20" t="s">
        <v>115</v>
      </c>
      <c r="B81" s="21" t="s">
        <v>406</v>
      </c>
      <c r="C81" s="21" t="s">
        <v>116</v>
      </c>
      <c r="D81" s="22">
        <v>5007</v>
      </c>
    </row>
    <row r="82" spans="1:4" s="38" customFormat="1" ht="13.5" thickBot="1">
      <c r="A82" s="23" t="s">
        <v>595</v>
      </c>
      <c r="B82" s="11"/>
      <c r="C82" s="11"/>
      <c r="D82" s="12">
        <f>D83</f>
        <v>6198</v>
      </c>
    </row>
    <row r="83" spans="1:4" ht="12.75">
      <c r="A83" s="14" t="s">
        <v>432</v>
      </c>
      <c r="B83" s="15" t="s">
        <v>130</v>
      </c>
      <c r="C83" s="15" t="s">
        <v>433</v>
      </c>
      <c r="D83" s="16">
        <v>6198</v>
      </c>
    </row>
    <row r="84" spans="1:4" ht="13.5" thickBot="1">
      <c r="A84" s="31" t="s">
        <v>588</v>
      </c>
      <c r="B84" s="32"/>
      <c r="C84" s="32"/>
      <c r="D84" s="39">
        <f>D82+D75+D68</f>
        <v>72699</v>
      </c>
    </row>
    <row r="85" spans="1:4" s="29" customFormat="1" ht="13.5" thickBot="1">
      <c r="A85" s="63" t="s">
        <v>596</v>
      </c>
      <c r="B85" s="64"/>
      <c r="C85" s="64"/>
      <c r="D85" s="65"/>
    </row>
    <row r="86" spans="1:4" s="38" customFormat="1" ht="13.5" thickBot="1">
      <c r="A86" s="10" t="s">
        <v>591</v>
      </c>
      <c r="B86" s="11"/>
      <c r="C86" s="11"/>
      <c r="D86" s="12">
        <f>D87+D88+D89+D90</f>
        <v>14145</v>
      </c>
    </row>
    <row r="87" spans="1:4" ht="12.75">
      <c r="A87" s="14" t="s">
        <v>122</v>
      </c>
      <c r="B87" s="15" t="s">
        <v>179</v>
      </c>
      <c r="C87" s="15" t="s">
        <v>178</v>
      </c>
      <c r="D87" s="16">
        <v>9638</v>
      </c>
    </row>
    <row r="88" spans="1:4" ht="12.75">
      <c r="A88" s="17" t="s">
        <v>122</v>
      </c>
      <c r="B88" s="18" t="s">
        <v>183</v>
      </c>
      <c r="C88" s="18" t="s">
        <v>182</v>
      </c>
      <c r="D88" s="19">
        <v>2046</v>
      </c>
    </row>
    <row r="89" spans="1:4" ht="12.75">
      <c r="A89" s="17" t="s">
        <v>122</v>
      </c>
      <c r="B89" s="18" t="s">
        <v>493</v>
      </c>
      <c r="C89" s="18" t="s">
        <v>181</v>
      </c>
      <c r="D89" s="19">
        <v>761</v>
      </c>
    </row>
    <row r="90" spans="1:4" ht="13.5" thickBot="1">
      <c r="A90" s="20" t="s">
        <v>219</v>
      </c>
      <c r="B90" s="21" t="s">
        <v>491</v>
      </c>
      <c r="C90" s="21" t="s">
        <v>180</v>
      </c>
      <c r="D90" s="22">
        <v>1700</v>
      </c>
    </row>
    <row r="91" spans="1:4" s="38" customFormat="1" ht="13.5" thickBot="1">
      <c r="A91" s="57" t="s">
        <v>592</v>
      </c>
      <c r="B91" s="58"/>
      <c r="C91" s="58"/>
      <c r="D91" s="59">
        <f>D92+D93+D94+D95+D96+D97+D98+D99+D100+D101+D102+D103</f>
        <v>73881</v>
      </c>
    </row>
    <row r="92" spans="1:4" ht="12.75">
      <c r="A92" s="49" t="s">
        <v>115</v>
      </c>
      <c r="B92" s="50" t="s">
        <v>179</v>
      </c>
      <c r="C92" s="50" t="s">
        <v>415</v>
      </c>
      <c r="D92" s="51">
        <v>11992</v>
      </c>
    </row>
    <row r="93" spans="1:4" ht="12.75">
      <c r="A93" s="17" t="s">
        <v>115</v>
      </c>
      <c r="B93" s="18" t="s">
        <v>179</v>
      </c>
      <c r="C93" s="18" t="s">
        <v>416</v>
      </c>
      <c r="D93" s="19">
        <v>18207</v>
      </c>
    </row>
    <row r="94" spans="1:4" ht="12.75">
      <c r="A94" s="17" t="s">
        <v>115</v>
      </c>
      <c r="B94" s="18" t="s">
        <v>183</v>
      </c>
      <c r="C94" s="18" t="s">
        <v>424</v>
      </c>
      <c r="D94" s="19">
        <v>7950</v>
      </c>
    </row>
    <row r="95" spans="1:4" ht="12.75">
      <c r="A95" s="17" t="s">
        <v>115</v>
      </c>
      <c r="B95" s="18" t="s">
        <v>420</v>
      </c>
      <c r="C95" s="18" t="s">
        <v>419</v>
      </c>
      <c r="D95" s="19">
        <v>2155</v>
      </c>
    </row>
    <row r="96" spans="1:4" ht="12.75">
      <c r="A96" s="17" t="s">
        <v>115</v>
      </c>
      <c r="B96" s="18" t="s">
        <v>487</v>
      </c>
      <c r="C96" s="18" t="s">
        <v>116</v>
      </c>
      <c r="D96" s="19">
        <v>6540</v>
      </c>
    </row>
    <row r="97" spans="1:4" ht="12.75">
      <c r="A97" s="17" t="s">
        <v>115</v>
      </c>
      <c r="B97" s="18" t="s">
        <v>488</v>
      </c>
      <c r="C97" s="18" t="s">
        <v>116</v>
      </c>
      <c r="D97" s="19">
        <v>1925</v>
      </c>
    </row>
    <row r="98" spans="1:4" ht="12.75">
      <c r="A98" s="17" t="s">
        <v>115</v>
      </c>
      <c r="B98" s="18" t="s">
        <v>492</v>
      </c>
      <c r="C98" s="18" t="s">
        <v>116</v>
      </c>
      <c r="D98" s="19">
        <v>1591</v>
      </c>
    </row>
    <row r="99" spans="1:4" ht="12.75">
      <c r="A99" s="17" t="s">
        <v>115</v>
      </c>
      <c r="B99" s="18" t="s">
        <v>486</v>
      </c>
      <c r="C99" s="18" t="s">
        <v>417</v>
      </c>
      <c r="D99" s="19">
        <v>1045</v>
      </c>
    </row>
    <row r="100" spans="1:4" ht="12.75">
      <c r="A100" s="17" t="s">
        <v>115</v>
      </c>
      <c r="B100" s="18" t="s">
        <v>485</v>
      </c>
      <c r="C100" s="18" t="s">
        <v>116</v>
      </c>
      <c r="D100" s="19">
        <v>1696</v>
      </c>
    </row>
    <row r="101" spans="1:4" ht="12.75">
      <c r="A101" s="17" t="s">
        <v>115</v>
      </c>
      <c r="B101" s="18" t="s">
        <v>489</v>
      </c>
      <c r="C101" s="18" t="s">
        <v>116</v>
      </c>
      <c r="D101" s="19">
        <v>1719</v>
      </c>
    </row>
    <row r="102" spans="1:4" ht="12.75">
      <c r="A102" s="17" t="s">
        <v>115</v>
      </c>
      <c r="B102" s="18" t="s">
        <v>203</v>
      </c>
      <c r="C102" s="18" t="s">
        <v>202</v>
      </c>
      <c r="D102" s="19">
        <v>6110</v>
      </c>
    </row>
    <row r="103" spans="1:4" ht="13.5" thickBot="1">
      <c r="A103" s="40" t="s">
        <v>115</v>
      </c>
      <c r="B103" s="41" t="s">
        <v>205</v>
      </c>
      <c r="C103" s="41" t="s">
        <v>204</v>
      </c>
      <c r="D103" s="42">
        <v>12951</v>
      </c>
    </row>
    <row r="104" spans="1:4" s="38" customFormat="1" ht="13.5" thickBot="1">
      <c r="A104" s="60" t="s">
        <v>597</v>
      </c>
      <c r="B104" s="61"/>
      <c r="C104" s="61"/>
      <c r="D104" s="62">
        <f>D105</f>
        <v>2880</v>
      </c>
    </row>
    <row r="105" spans="1:4" ht="13.5" thickBot="1">
      <c r="A105" s="46" t="s">
        <v>301</v>
      </c>
      <c r="B105" s="47" t="s">
        <v>179</v>
      </c>
      <c r="C105" s="47" t="s">
        <v>110</v>
      </c>
      <c r="D105" s="48">
        <v>2880</v>
      </c>
    </row>
    <row r="106" spans="1:4" s="38" customFormat="1" ht="13.5" thickBot="1">
      <c r="A106" s="23" t="s">
        <v>595</v>
      </c>
      <c r="B106" s="11"/>
      <c r="C106" s="11"/>
      <c r="D106" s="12">
        <f>D107</f>
        <v>5210</v>
      </c>
    </row>
    <row r="107" spans="1:4" ht="12.75">
      <c r="A107" s="14" t="s">
        <v>99</v>
      </c>
      <c r="B107" s="15" t="s">
        <v>179</v>
      </c>
      <c r="C107" s="15" t="s">
        <v>357</v>
      </c>
      <c r="D107" s="16">
        <v>5210</v>
      </c>
    </row>
    <row r="108" spans="1:4" ht="13.5" thickBot="1">
      <c r="A108" s="31" t="s">
        <v>588</v>
      </c>
      <c r="B108" s="32"/>
      <c r="C108" s="32"/>
      <c r="D108" s="39">
        <f>D106+D104+D91+D86</f>
        <v>96116</v>
      </c>
    </row>
    <row r="109" spans="1:4" s="29" customFormat="1" ht="13.5" thickBot="1">
      <c r="A109" s="73" t="s">
        <v>598</v>
      </c>
      <c r="B109" s="74"/>
      <c r="C109" s="74"/>
      <c r="D109" s="75"/>
    </row>
    <row r="110" spans="1:4" s="38" customFormat="1" ht="13.5" thickBot="1">
      <c r="A110" s="10" t="s">
        <v>591</v>
      </c>
      <c r="B110" s="11"/>
      <c r="C110" s="11"/>
      <c r="D110" s="12">
        <f>D111+D112+D113+D114+D115+D116+D117+D118+D119+D120+D121+D122+D123</f>
        <v>63749</v>
      </c>
    </row>
    <row r="111" spans="1:4" ht="12.75">
      <c r="A111" s="14" t="s">
        <v>122</v>
      </c>
      <c r="B111" s="15" t="s">
        <v>16</v>
      </c>
      <c r="C111" s="15" t="s">
        <v>213</v>
      </c>
      <c r="D111" s="16">
        <v>2186</v>
      </c>
    </row>
    <row r="112" spans="1:4" ht="12.75">
      <c r="A112" s="17" t="s">
        <v>122</v>
      </c>
      <c r="B112" s="18" t="s">
        <v>18</v>
      </c>
      <c r="C112" s="18" t="s">
        <v>214</v>
      </c>
      <c r="D112" s="19">
        <v>1367</v>
      </c>
    </row>
    <row r="113" spans="1:4" ht="12.75">
      <c r="A113" s="17" t="s">
        <v>122</v>
      </c>
      <c r="B113" s="18" t="s">
        <v>19</v>
      </c>
      <c r="C113" s="18" t="s">
        <v>218</v>
      </c>
      <c r="D113" s="19">
        <v>189</v>
      </c>
    </row>
    <row r="114" spans="1:4" ht="12.75">
      <c r="A114" s="17" t="s">
        <v>23</v>
      </c>
      <c r="B114" s="18" t="s">
        <v>221</v>
      </c>
      <c r="C114" s="18" t="s">
        <v>24</v>
      </c>
      <c r="D114" s="19">
        <v>35823</v>
      </c>
    </row>
    <row r="115" spans="1:4" ht="12.75">
      <c r="A115" s="17" t="s">
        <v>219</v>
      </c>
      <c r="B115" s="18" t="s">
        <v>221</v>
      </c>
      <c r="C115" s="18" t="s">
        <v>220</v>
      </c>
      <c r="D115" s="19">
        <v>8827</v>
      </c>
    </row>
    <row r="116" spans="1:4" ht="12.75">
      <c r="A116" s="17" t="s">
        <v>80</v>
      </c>
      <c r="B116" s="18" t="s">
        <v>13</v>
      </c>
      <c r="C116" s="18" t="s">
        <v>222</v>
      </c>
      <c r="D116" s="19">
        <v>825</v>
      </c>
    </row>
    <row r="117" spans="1:4" ht="12.75">
      <c r="A117" s="17" t="s">
        <v>122</v>
      </c>
      <c r="B117" s="18" t="s">
        <v>230</v>
      </c>
      <c r="C117" s="18" t="s">
        <v>231</v>
      </c>
      <c r="D117" s="19">
        <v>5943</v>
      </c>
    </row>
    <row r="118" spans="1:4" ht="12.75">
      <c r="A118" s="17" t="s">
        <v>122</v>
      </c>
      <c r="B118" s="18" t="s">
        <v>22</v>
      </c>
      <c r="C118" s="18" t="s">
        <v>252</v>
      </c>
      <c r="D118" s="19">
        <v>793</v>
      </c>
    </row>
    <row r="119" spans="1:4" ht="12.75">
      <c r="A119" s="17" t="s">
        <v>122</v>
      </c>
      <c r="B119" s="18" t="s">
        <v>15</v>
      </c>
      <c r="C119" s="18" t="s">
        <v>237</v>
      </c>
      <c r="D119" s="19">
        <v>619</v>
      </c>
    </row>
    <row r="120" spans="1:4" ht="12.75">
      <c r="A120" s="17" t="s">
        <v>122</v>
      </c>
      <c r="B120" s="18" t="s">
        <v>244</v>
      </c>
      <c r="C120" s="18" t="s">
        <v>243</v>
      </c>
      <c r="D120" s="19">
        <v>4657</v>
      </c>
    </row>
    <row r="121" spans="1:4" ht="12.75">
      <c r="A121" s="17" t="s">
        <v>122</v>
      </c>
      <c r="B121" s="18" t="s">
        <v>20</v>
      </c>
      <c r="C121" s="18" t="s">
        <v>247</v>
      </c>
      <c r="D121" s="19">
        <v>1414</v>
      </c>
    </row>
    <row r="122" spans="1:4" ht="12.75">
      <c r="A122" s="17" t="s">
        <v>122</v>
      </c>
      <c r="B122" s="18" t="s">
        <v>21</v>
      </c>
      <c r="C122" s="18" t="s">
        <v>248</v>
      </c>
      <c r="D122" s="19">
        <v>519</v>
      </c>
    </row>
    <row r="123" spans="1:4" ht="13.5" thickBot="1">
      <c r="A123" s="20" t="s">
        <v>122</v>
      </c>
      <c r="B123" s="21" t="s">
        <v>14</v>
      </c>
      <c r="C123" s="21" t="s">
        <v>229</v>
      </c>
      <c r="D123" s="22">
        <v>587</v>
      </c>
    </row>
    <row r="124" spans="1:4" s="38" customFormat="1" ht="13.5" thickBot="1">
      <c r="A124" s="23" t="s">
        <v>592</v>
      </c>
      <c r="B124" s="11"/>
      <c r="C124" s="11"/>
      <c r="D124" s="12">
        <f>D125+D126+D127+D128+D129+D130+D131+D132+D133+D134+D135+D136+D137+D138+D139+D140+D141+D142+D143+D144+D145+D146+D147+D148+D149+D150+D151+D152+D153+D154+D155+D156+D157+D158+D159+D160+D161+D162</f>
        <v>305998</v>
      </c>
    </row>
    <row r="125" spans="1:4" ht="12.75">
      <c r="A125" s="14" t="s">
        <v>115</v>
      </c>
      <c r="B125" s="15" t="s">
        <v>207</v>
      </c>
      <c r="C125" s="15" t="s">
        <v>206</v>
      </c>
      <c r="D125" s="16">
        <v>11126</v>
      </c>
    </row>
    <row r="126" spans="1:4" ht="12.75">
      <c r="A126" s="17" t="s">
        <v>115</v>
      </c>
      <c r="B126" s="18" t="s">
        <v>211</v>
      </c>
      <c r="C126" s="18" t="s">
        <v>210</v>
      </c>
      <c r="D126" s="19">
        <v>11644</v>
      </c>
    </row>
    <row r="127" spans="1:4" ht="12.75">
      <c r="A127" s="17" t="s">
        <v>115</v>
      </c>
      <c r="B127" s="18" t="s">
        <v>37</v>
      </c>
      <c r="C127" s="18" t="s">
        <v>232</v>
      </c>
      <c r="D127" s="19">
        <v>1280</v>
      </c>
    </row>
    <row r="128" spans="1:4" ht="12.75">
      <c r="A128" s="17" t="s">
        <v>115</v>
      </c>
      <c r="B128" s="18" t="s">
        <v>36</v>
      </c>
      <c r="C128" s="18" t="s">
        <v>208</v>
      </c>
      <c r="D128" s="19">
        <v>1169</v>
      </c>
    </row>
    <row r="129" spans="1:4" ht="12.75">
      <c r="A129" s="17" t="s">
        <v>115</v>
      </c>
      <c r="B129" s="18" t="s">
        <v>39</v>
      </c>
      <c r="C129" s="18" t="s">
        <v>212</v>
      </c>
      <c r="D129" s="19">
        <v>1449</v>
      </c>
    </row>
    <row r="130" spans="1:4" ht="12.75">
      <c r="A130" s="17" t="s">
        <v>115</v>
      </c>
      <c r="B130" s="18" t="s">
        <v>17</v>
      </c>
      <c r="C130" s="18" t="s">
        <v>426</v>
      </c>
      <c r="D130" s="19">
        <v>10140</v>
      </c>
    </row>
    <row r="131" spans="1:4" ht="12.75">
      <c r="A131" s="17" t="s">
        <v>115</v>
      </c>
      <c r="B131" s="18" t="s">
        <v>40</v>
      </c>
      <c r="C131" s="18" t="s">
        <v>214</v>
      </c>
      <c r="D131" s="19">
        <v>5995</v>
      </c>
    </row>
    <row r="132" spans="1:4" ht="12.75">
      <c r="A132" s="17" t="s">
        <v>115</v>
      </c>
      <c r="B132" s="18" t="s">
        <v>42</v>
      </c>
      <c r="C132" s="18" t="s">
        <v>215</v>
      </c>
      <c r="D132" s="19">
        <v>5623</v>
      </c>
    </row>
    <row r="133" spans="1:4" ht="12.75">
      <c r="A133" s="17" t="s">
        <v>115</v>
      </c>
      <c r="B133" s="18" t="s">
        <v>29</v>
      </c>
      <c r="C133" s="18" t="s">
        <v>447</v>
      </c>
      <c r="D133" s="19">
        <v>2940</v>
      </c>
    </row>
    <row r="134" spans="1:4" ht="12.75">
      <c r="A134" s="17" t="s">
        <v>115</v>
      </c>
      <c r="B134" s="18" t="s">
        <v>41</v>
      </c>
      <c r="C134" s="18" t="s">
        <v>216</v>
      </c>
      <c r="D134" s="19">
        <v>1953</v>
      </c>
    </row>
    <row r="135" spans="1:4" ht="12.75">
      <c r="A135" s="17" t="s">
        <v>115</v>
      </c>
      <c r="B135" s="18" t="s">
        <v>43</v>
      </c>
      <c r="C135" s="18" t="s">
        <v>217</v>
      </c>
      <c r="D135" s="19">
        <v>2278</v>
      </c>
    </row>
    <row r="136" spans="1:4" ht="12.75">
      <c r="A136" s="17" t="s">
        <v>115</v>
      </c>
      <c r="B136" s="18" t="s">
        <v>221</v>
      </c>
      <c r="C136" s="18" t="s">
        <v>437</v>
      </c>
      <c r="D136" s="19">
        <v>11601</v>
      </c>
    </row>
    <row r="137" spans="1:4" ht="12.75">
      <c r="A137" s="17" t="s">
        <v>115</v>
      </c>
      <c r="B137" s="18" t="s">
        <v>221</v>
      </c>
      <c r="C137" s="18" t="s">
        <v>438</v>
      </c>
      <c r="D137" s="19">
        <v>20255</v>
      </c>
    </row>
    <row r="138" spans="1:4" ht="12.75">
      <c r="A138" s="17" t="s">
        <v>115</v>
      </c>
      <c r="B138" s="18" t="s">
        <v>221</v>
      </c>
      <c r="C138" s="18" t="s">
        <v>428</v>
      </c>
      <c r="D138" s="19">
        <v>9824</v>
      </c>
    </row>
    <row r="139" spans="1:4" ht="12.75">
      <c r="A139" s="17" t="s">
        <v>115</v>
      </c>
      <c r="B139" s="18" t="s">
        <v>221</v>
      </c>
      <c r="C139" s="18" t="s">
        <v>431</v>
      </c>
      <c r="D139" s="19">
        <v>3681</v>
      </c>
    </row>
    <row r="140" spans="1:4" ht="12.75">
      <c r="A140" s="17" t="s">
        <v>115</v>
      </c>
      <c r="B140" s="18" t="s">
        <v>221</v>
      </c>
      <c r="C140" s="18" t="s">
        <v>429</v>
      </c>
      <c r="D140" s="19">
        <v>16160</v>
      </c>
    </row>
    <row r="141" spans="1:4" ht="12.75">
      <c r="A141" s="17" t="s">
        <v>115</v>
      </c>
      <c r="B141" s="18" t="s">
        <v>221</v>
      </c>
      <c r="C141" s="18" t="s">
        <v>436</v>
      </c>
      <c r="D141" s="19">
        <v>14284</v>
      </c>
    </row>
    <row r="142" spans="1:4" ht="12.75">
      <c r="A142" s="17" t="s">
        <v>115</v>
      </c>
      <c r="B142" s="18" t="s">
        <v>221</v>
      </c>
      <c r="C142" s="18" t="s">
        <v>439</v>
      </c>
      <c r="D142" s="19">
        <v>13313</v>
      </c>
    </row>
    <row r="143" spans="1:4" ht="12.75">
      <c r="A143" s="17" t="s">
        <v>440</v>
      </c>
      <c r="B143" s="18" t="s">
        <v>221</v>
      </c>
      <c r="C143" s="18" t="s">
        <v>441</v>
      </c>
      <c r="D143" s="19">
        <v>18619</v>
      </c>
    </row>
    <row r="144" spans="1:4" ht="12.75">
      <c r="A144" s="17" t="s">
        <v>115</v>
      </c>
      <c r="B144" s="18" t="s">
        <v>221</v>
      </c>
      <c r="C144" s="18" t="s">
        <v>430</v>
      </c>
      <c r="D144" s="19">
        <v>20386</v>
      </c>
    </row>
    <row r="145" spans="1:4" ht="12.75">
      <c r="A145" s="17" t="s">
        <v>289</v>
      </c>
      <c r="B145" s="18" t="s">
        <v>221</v>
      </c>
      <c r="C145" s="18" t="s">
        <v>427</v>
      </c>
      <c r="D145" s="19">
        <v>12164</v>
      </c>
    </row>
    <row r="146" spans="1:4" ht="12.75">
      <c r="A146" s="17" t="s">
        <v>344</v>
      </c>
      <c r="B146" s="18" t="s">
        <v>35</v>
      </c>
      <c r="C146" s="18" t="s">
        <v>209</v>
      </c>
      <c r="D146" s="19">
        <v>4406</v>
      </c>
    </row>
    <row r="147" spans="1:4" ht="12.75">
      <c r="A147" s="17" t="s">
        <v>115</v>
      </c>
      <c r="B147" s="18" t="s">
        <v>25</v>
      </c>
      <c r="C147" s="18" t="s">
        <v>223</v>
      </c>
      <c r="D147" s="19">
        <v>8087</v>
      </c>
    </row>
    <row r="148" spans="1:4" ht="12.75">
      <c r="A148" s="17" t="s">
        <v>115</v>
      </c>
      <c r="B148" s="18" t="s">
        <v>34</v>
      </c>
      <c r="C148" s="18" t="s">
        <v>268</v>
      </c>
      <c r="D148" s="19">
        <v>7345</v>
      </c>
    </row>
    <row r="149" spans="1:4" ht="12.75">
      <c r="A149" s="17" t="s">
        <v>115</v>
      </c>
      <c r="B149" s="18" t="s">
        <v>225</v>
      </c>
      <c r="C149" s="18" t="s">
        <v>224</v>
      </c>
      <c r="D149" s="19">
        <v>2640</v>
      </c>
    </row>
    <row r="150" spans="1:4" ht="12.75">
      <c r="A150" s="17" t="s">
        <v>115</v>
      </c>
      <c r="B150" s="18" t="s">
        <v>31</v>
      </c>
      <c r="C150" s="18" t="s">
        <v>249</v>
      </c>
      <c r="D150" s="19">
        <v>1781</v>
      </c>
    </row>
    <row r="151" spans="1:4" ht="12.75">
      <c r="A151" s="17" t="s">
        <v>115</v>
      </c>
      <c r="B151" s="18" t="s">
        <v>443</v>
      </c>
      <c r="C151" s="18" t="s">
        <v>442</v>
      </c>
      <c r="D151" s="19">
        <v>10411</v>
      </c>
    </row>
    <row r="152" spans="1:4" ht="12.75">
      <c r="A152" s="17" t="s">
        <v>115</v>
      </c>
      <c r="B152" s="18" t="s">
        <v>28</v>
      </c>
      <c r="C152" s="18" t="s">
        <v>236</v>
      </c>
      <c r="D152" s="19">
        <v>1093</v>
      </c>
    </row>
    <row r="153" spans="1:4" ht="12.75">
      <c r="A153" s="17" t="s">
        <v>115</v>
      </c>
      <c r="B153" s="18" t="s">
        <v>230</v>
      </c>
      <c r="C153" s="18" t="s">
        <v>444</v>
      </c>
      <c r="D153" s="19">
        <v>17226</v>
      </c>
    </row>
    <row r="154" spans="1:4" ht="12.75">
      <c r="A154" s="17" t="s">
        <v>115</v>
      </c>
      <c r="B154" s="18" t="s">
        <v>26</v>
      </c>
      <c r="C154" s="18" t="s">
        <v>233</v>
      </c>
      <c r="D154" s="19">
        <v>5688</v>
      </c>
    </row>
    <row r="155" spans="1:4" ht="12.75">
      <c r="A155" s="17" t="s">
        <v>115</v>
      </c>
      <c r="B155" s="18" t="s">
        <v>30</v>
      </c>
      <c r="C155" s="18" t="s">
        <v>245</v>
      </c>
      <c r="D155" s="19">
        <v>1919</v>
      </c>
    </row>
    <row r="156" spans="1:4" ht="12.75">
      <c r="A156" s="14" t="s">
        <v>115</v>
      </c>
      <c r="B156" s="15" t="s">
        <v>27</v>
      </c>
      <c r="C156" s="15" t="s">
        <v>235</v>
      </c>
      <c r="D156" s="16">
        <v>7102</v>
      </c>
    </row>
    <row r="157" spans="1:4" ht="12.75">
      <c r="A157" s="17" t="s">
        <v>115</v>
      </c>
      <c r="B157" s="18" t="s">
        <v>244</v>
      </c>
      <c r="C157" s="18" t="s">
        <v>448</v>
      </c>
      <c r="D157" s="19">
        <v>19778</v>
      </c>
    </row>
    <row r="158" spans="1:4" ht="12.75">
      <c r="A158" s="17" t="s">
        <v>115</v>
      </c>
      <c r="B158" s="18" t="s">
        <v>20</v>
      </c>
      <c r="C158" s="18" t="s">
        <v>450</v>
      </c>
      <c r="D158" s="19">
        <v>7233</v>
      </c>
    </row>
    <row r="159" spans="1:4" ht="12.75">
      <c r="A159" s="17" t="s">
        <v>115</v>
      </c>
      <c r="B159" s="18" t="s">
        <v>32</v>
      </c>
      <c r="C159" s="18" t="s">
        <v>250</v>
      </c>
      <c r="D159" s="19">
        <v>6834</v>
      </c>
    </row>
    <row r="160" spans="1:4" ht="12.75">
      <c r="A160" s="17" t="s">
        <v>115</v>
      </c>
      <c r="B160" s="18" t="s">
        <v>38</v>
      </c>
      <c r="C160" s="18" t="s">
        <v>201</v>
      </c>
      <c r="D160" s="19">
        <v>1197</v>
      </c>
    </row>
    <row r="161" spans="1:4" ht="12.75">
      <c r="A161" s="17" t="s">
        <v>115</v>
      </c>
      <c r="B161" s="18" t="s">
        <v>33</v>
      </c>
      <c r="C161" s="18" t="s">
        <v>251</v>
      </c>
      <c r="D161" s="19">
        <v>2148</v>
      </c>
    </row>
    <row r="162" spans="1:4" ht="13.5" thickBot="1">
      <c r="A162" s="40" t="s">
        <v>115</v>
      </c>
      <c r="B162" s="41" t="s">
        <v>254</v>
      </c>
      <c r="C162" s="41" t="s">
        <v>253</v>
      </c>
      <c r="D162" s="42">
        <v>5226</v>
      </c>
    </row>
    <row r="163" spans="1:4" s="38" customFormat="1" ht="13.5" thickBot="1">
      <c r="A163" s="23" t="s">
        <v>595</v>
      </c>
      <c r="B163" s="11"/>
      <c r="C163" s="11"/>
      <c r="D163" s="12">
        <f>D164+D165</f>
        <v>8031</v>
      </c>
    </row>
    <row r="164" spans="1:4" ht="12.75">
      <c r="A164" s="14" t="s">
        <v>99</v>
      </c>
      <c r="B164" s="15" t="s">
        <v>230</v>
      </c>
      <c r="C164" s="15" t="s">
        <v>101</v>
      </c>
      <c r="D164" s="16">
        <v>4361</v>
      </c>
    </row>
    <row r="165" spans="1:4" ht="13.5" thickBot="1">
      <c r="A165" s="20" t="s">
        <v>99</v>
      </c>
      <c r="B165" s="21" t="s">
        <v>244</v>
      </c>
      <c r="C165" s="21" t="s">
        <v>103</v>
      </c>
      <c r="D165" s="22">
        <v>3670</v>
      </c>
    </row>
    <row r="166" spans="1:4" s="38" customFormat="1" ht="13.5" thickBot="1">
      <c r="A166" s="23" t="s">
        <v>600</v>
      </c>
      <c r="B166" s="11"/>
      <c r="C166" s="11"/>
      <c r="D166" s="12">
        <f>D167+D168</f>
        <v>16486</v>
      </c>
    </row>
    <row r="167" spans="1:4" ht="12.75">
      <c r="A167" s="14" t="s">
        <v>618</v>
      </c>
      <c r="B167" s="15" t="s">
        <v>221</v>
      </c>
      <c r="C167" s="15" t="s">
        <v>111</v>
      </c>
      <c r="D167" s="16">
        <v>6845</v>
      </c>
    </row>
    <row r="168" spans="1:4" ht="13.5" thickBot="1">
      <c r="A168" s="20" t="s">
        <v>115</v>
      </c>
      <c r="B168" s="21" t="s">
        <v>221</v>
      </c>
      <c r="C168" s="21" t="s">
        <v>112</v>
      </c>
      <c r="D168" s="22">
        <v>9641</v>
      </c>
    </row>
    <row r="169" spans="1:4" s="38" customFormat="1" ht="13.5" thickBot="1">
      <c r="A169" s="23" t="s">
        <v>599</v>
      </c>
      <c r="B169" s="11"/>
      <c r="C169" s="11"/>
      <c r="D169" s="12">
        <f>D170</f>
        <v>1722</v>
      </c>
    </row>
    <row r="170" spans="1:4" ht="13.5" thickBot="1">
      <c r="A170" s="46" t="s">
        <v>462</v>
      </c>
      <c r="B170" s="47" t="s">
        <v>230</v>
      </c>
      <c r="C170" s="47" t="s">
        <v>468</v>
      </c>
      <c r="D170" s="48">
        <v>1722</v>
      </c>
    </row>
    <row r="171" spans="1:4" ht="13.5" thickBot="1">
      <c r="A171" s="26" t="s">
        <v>588</v>
      </c>
      <c r="B171" s="27"/>
      <c r="C171" s="27"/>
      <c r="D171" s="28">
        <f>D169+D166+D163+D124+D110</f>
        <v>395986</v>
      </c>
    </row>
    <row r="172" spans="1:4" s="29" customFormat="1" ht="13.5" thickBot="1">
      <c r="A172" s="63" t="s">
        <v>601</v>
      </c>
      <c r="B172" s="64"/>
      <c r="C172" s="64"/>
      <c r="D172" s="65"/>
    </row>
    <row r="173" spans="1:4" s="38" customFormat="1" ht="13.5" thickBot="1">
      <c r="A173" s="10" t="s">
        <v>591</v>
      </c>
      <c r="B173" s="11"/>
      <c r="C173" s="11"/>
      <c r="D173" s="12">
        <f>D174+D175</f>
        <v>11395</v>
      </c>
    </row>
    <row r="174" spans="1:4" ht="12.75">
      <c r="A174" s="14" t="s">
        <v>122</v>
      </c>
      <c r="B174" s="15" t="s">
        <v>267</v>
      </c>
      <c r="C174" s="15" t="s">
        <v>266</v>
      </c>
      <c r="D174" s="16">
        <v>4436</v>
      </c>
    </row>
    <row r="175" spans="1:4" ht="13.5" thickBot="1">
      <c r="A175" s="20" t="s">
        <v>122</v>
      </c>
      <c r="B175" s="21" t="s">
        <v>280</v>
      </c>
      <c r="C175" s="21" t="s">
        <v>279</v>
      </c>
      <c r="D175" s="22">
        <v>6959</v>
      </c>
    </row>
    <row r="176" spans="1:4" s="38" customFormat="1" ht="13.5" thickBot="1">
      <c r="A176" s="23" t="s">
        <v>592</v>
      </c>
      <c r="B176" s="11"/>
      <c r="C176" s="11"/>
      <c r="D176" s="12">
        <f>D177+D178+D179+D180+D181+D182+D183+D184+D185+D186+D187+D188+D189+D190+D191+D192</f>
        <v>95824</v>
      </c>
    </row>
    <row r="177" spans="1:4" ht="12.75">
      <c r="A177" s="14" t="s">
        <v>115</v>
      </c>
      <c r="B177" s="15" t="s">
        <v>514</v>
      </c>
      <c r="C177" s="15" t="s">
        <v>265</v>
      </c>
      <c r="D177" s="16">
        <v>1817</v>
      </c>
    </row>
    <row r="178" spans="1:4" ht="12.75">
      <c r="A178" s="17" t="s">
        <v>257</v>
      </c>
      <c r="B178" s="18" t="s">
        <v>513</v>
      </c>
      <c r="C178" s="18" t="s">
        <v>116</v>
      </c>
      <c r="D178" s="19">
        <v>4446</v>
      </c>
    </row>
    <row r="179" spans="1:4" ht="12.75">
      <c r="A179" s="17" t="s">
        <v>115</v>
      </c>
      <c r="B179" s="18" t="s">
        <v>504</v>
      </c>
      <c r="C179" s="18" t="s">
        <v>116</v>
      </c>
      <c r="D179" s="19">
        <v>2460</v>
      </c>
    </row>
    <row r="180" spans="1:4" ht="12.75">
      <c r="A180" s="17" t="s">
        <v>115</v>
      </c>
      <c r="B180" s="18" t="s">
        <v>503</v>
      </c>
      <c r="C180" s="18" t="s">
        <v>116</v>
      </c>
      <c r="D180" s="19">
        <v>5441</v>
      </c>
    </row>
    <row r="181" spans="1:4" ht="12.75">
      <c r="A181" s="17" t="s">
        <v>115</v>
      </c>
      <c r="B181" s="18" t="s">
        <v>507</v>
      </c>
      <c r="C181" s="18" t="s">
        <v>274</v>
      </c>
      <c r="D181" s="19">
        <v>1776</v>
      </c>
    </row>
    <row r="182" spans="1:4" ht="12.75">
      <c r="A182" s="17" t="s">
        <v>115</v>
      </c>
      <c r="B182" s="18" t="s">
        <v>267</v>
      </c>
      <c r="C182" s="18" t="s">
        <v>454</v>
      </c>
      <c r="D182" s="19">
        <v>18909</v>
      </c>
    </row>
    <row r="183" spans="1:4" ht="12.75">
      <c r="A183" s="17" t="s">
        <v>259</v>
      </c>
      <c r="B183" s="18" t="s">
        <v>505</v>
      </c>
      <c r="C183" s="18" t="s">
        <v>116</v>
      </c>
      <c r="D183" s="19">
        <v>2423</v>
      </c>
    </row>
    <row r="184" spans="1:4" ht="12.75">
      <c r="A184" s="17" t="s">
        <v>115</v>
      </c>
      <c r="B184" s="18" t="s">
        <v>506</v>
      </c>
      <c r="C184" s="18" t="s">
        <v>273</v>
      </c>
      <c r="D184" s="19">
        <v>2376</v>
      </c>
    </row>
    <row r="185" spans="1:4" ht="12.75">
      <c r="A185" s="17" t="s">
        <v>115</v>
      </c>
      <c r="B185" s="18" t="s">
        <v>508</v>
      </c>
      <c r="C185" s="18" t="s">
        <v>281</v>
      </c>
      <c r="D185" s="19">
        <v>2200</v>
      </c>
    </row>
    <row r="186" spans="1:4" ht="12.75">
      <c r="A186" s="17" t="s">
        <v>115</v>
      </c>
      <c r="B186" s="18" t="s">
        <v>512</v>
      </c>
      <c r="C186" s="18" t="s">
        <v>305</v>
      </c>
      <c r="D186" s="19">
        <v>1622</v>
      </c>
    </row>
    <row r="187" spans="1:4" ht="12.75">
      <c r="A187" s="17" t="s">
        <v>115</v>
      </c>
      <c r="B187" s="18" t="s">
        <v>280</v>
      </c>
      <c r="C187" s="18" t="s">
        <v>457</v>
      </c>
      <c r="D187" s="19">
        <v>17431</v>
      </c>
    </row>
    <row r="188" spans="1:4" ht="12.75">
      <c r="A188" s="17" t="s">
        <v>289</v>
      </c>
      <c r="B188" s="18" t="s">
        <v>280</v>
      </c>
      <c r="C188" s="18" t="s">
        <v>456</v>
      </c>
      <c r="D188" s="19">
        <v>15401</v>
      </c>
    </row>
    <row r="189" spans="1:4" ht="12.75">
      <c r="A189" s="17" t="s">
        <v>115</v>
      </c>
      <c r="B189" s="18" t="s">
        <v>509</v>
      </c>
      <c r="C189" s="18" t="s">
        <v>116</v>
      </c>
      <c r="D189" s="19">
        <v>3973</v>
      </c>
    </row>
    <row r="190" spans="1:4" ht="12.75">
      <c r="A190" s="17" t="s">
        <v>115</v>
      </c>
      <c r="B190" s="18" t="s">
        <v>510</v>
      </c>
      <c r="C190" s="18" t="s">
        <v>116</v>
      </c>
      <c r="D190" s="19">
        <v>5111</v>
      </c>
    </row>
    <row r="191" spans="1:4" ht="12.75">
      <c r="A191" s="17" t="s">
        <v>115</v>
      </c>
      <c r="B191" s="18" t="s">
        <v>511</v>
      </c>
      <c r="C191" s="18" t="s">
        <v>116</v>
      </c>
      <c r="D191" s="19">
        <v>2241</v>
      </c>
    </row>
    <row r="192" spans="1:4" ht="13.5" thickBot="1">
      <c r="A192" s="20" t="s">
        <v>115</v>
      </c>
      <c r="B192" s="21" t="s">
        <v>323</v>
      </c>
      <c r="C192" s="21" t="s">
        <v>322</v>
      </c>
      <c r="D192" s="22">
        <v>8197</v>
      </c>
    </row>
    <row r="193" spans="1:4" s="38" customFormat="1" ht="13.5" thickBot="1">
      <c r="A193" s="23" t="s">
        <v>595</v>
      </c>
      <c r="B193" s="11"/>
      <c r="C193" s="11"/>
      <c r="D193" s="12">
        <f>D194</f>
        <v>3734</v>
      </c>
    </row>
    <row r="194" spans="1:4" ht="13.5" thickBot="1">
      <c r="A194" s="46" t="s">
        <v>99</v>
      </c>
      <c r="B194" s="47" t="s">
        <v>280</v>
      </c>
      <c r="C194" s="47" t="s">
        <v>105</v>
      </c>
      <c r="D194" s="48">
        <v>3734</v>
      </c>
    </row>
    <row r="195" spans="1:4" ht="13.5" thickBot="1">
      <c r="A195" s="26" t="s">
        <v>588</v>
      </c>
      <c r="B195" s="27"/>
      <c r="C195" s="27"/>
      <c r="D195" s="28">
        <f>D193+D176+D173</f>
        <v>110953</v>
      </c>
    </row>
    <row r="196" spans="1:4" s="29" customFormat="1" ht="13.5" thickBot="1">
      <c r="A196" s="63" t="s">
        <v>602</v>
      </c>
      <c r="B196" s="64"/>
      <c r="C196" s="64"/>
      <c r="D196" s="65"/>
    </row>
    <row r="197" spans="1:4" s="38" customFormat="1" ht="13.5" thickBot="1">
      <c r="A197" s="10" t="s">
        <v>591</v>
      </c>
      <c r="B197" s="11"/>
      <c r="C197" s="11"/>
      <c r="D197" s="12">
        <f>D198+D199+D200+D201+D202+D203</f>
        <v>9783</v>
      </c>
    </row>
    <row r="198" spans="1:4" ht="12.75">
      <c r="A198" s="14" t="s">
        <v>271</v>
      </c>
      <c r="B198" s="15" t="s">
        <v>517</v>
      </c>
      <c r="C198" s="15" t="s">
        <v>272</v>
      </c>
      <c r="D198" s="16">
        <v>1399</v>
      </c>
    </row>
    <row r="199" spans="1:4" ht="12.75">
      <c r="A199" s="17" t="s">
        <v>122</v>
      </c>
      <c r="B199" s="18" t="s">
        <v>278</v>
      </c>
      <c r="C199" s="18" t="s">
        <v>277</v>
      </c>
      <c r="D199" s="19">
        <v>1622</v>
      </c>
    </row>
    <row r="200" spans="1:4" ht="12.75">
      <c r="A200" s="17" t="s">
        <v>122</v>
      </c>
      <c r="B200" s="18" t="s">
        <v>283</v>
      </c>
      <c r="C200" s="18" t="s">
        <v>282</v>
      </c>
      <c r="D200" s="19">
        <v>3084</v>
      </c>
    </row>
    <row r="201" spans="1:4" ht="12.75">
      <c r="A201" s="17" t="s">
        <v>122</v>
      </c>
      <c r="B201" s="18" t="s">
        <v>283</v>
      </c>
      <c r="C201" s="18" t="s">
        <v>285</v>
      </c>
      <c r="D201" s="19">
        <v>2118</v>
      </c>
    </row>
    <row r="202" spans="1:4" ht="12.75">
      <c r="A202" s="17" t="s">
        <v>122</v>
      </c>
      <c r="B202" s="18" t="s">
        <v>515</v>
      </c>
      <c r="C202" s="18" t="s">
        <v>284</v>
      </c>
      <c r="D202" s="19">
        <v>771</v>
      </c>
    </row>
    <row r="203" spans="1:4" ht="13.5" thickBot="1">
      <c r="A203" s="20" t="s">
        <v>122</v>
      </c>
      <c r="B203" s="21" t="s">
        <v>516</v>
      </c>
      <c r="C203" s="21" t="s">
        <v>293</v>
      </c>
      <c r="D203" s="22">
        <v>789</v>
      </c>
    </row>
    <row r="204" spans="1:4" s="38" customFormat="1" ht="13.5" thickBot="1">
      <c r="A204" s="23" t="s">
        <v>592</v>
      </c>
      <c r="B204" s="11"/>
      <c r="C204" s="11"/>
      <c r="D204" s="12">
        <f>D205+D206+D207+D208+D209+D210+D211+D212+D213</f>
        <v>39037</v>
      </c>
    </row>
    <row r="205" spans="1:4" ht="12.75">
      <c r="A205" s="49" t="s">
        <v>115</v>
      </c>
      <c r="B205" s="50" t="s">
        <v>519</v>
      </c>
      <c r="C205" s="50" t="s">
        <v>116</v>
      </c>
      <c r="D205" s="51">
        <v>4563</v>
      </c>
    </row>
    <row r="206" spans="1:4" ht="12.75">
      <c r="A206" s="17" t="s">
        <v>115</v>
      </c>
      <c r="B206" s="18" t="s">
        <v>520</v>
      </c>
      <c r="C206" s="18" t="s">
        <v>116</v>
      </c>
      <c r="D206" s="19">
        <v>1987</v>
      </c>
    </row>
    <row r="207" spans="1:4" ht="12.75">
      <c r="A207" s="17" t="s">
        <v>115</v>
      </c>
      <c r="B207" s="18" t="s">
        <v>517</v>
      </c>
      <c r="C207" s="18" t="s">
        <v>116</v>
      </c>
      <c r="D207" s="19">
        <v>1471</v>
      </c>
    </row>
    <row r="208" spans="1:4" ht="12.75">
      <c r="A208" s="17" t="s">
        <v>115</v>
      </c>
      <c r="B208" s="18" t="s">
        <v>521</v>
      </c>
      <c r="C208" s="18" t="s">
        <v>116</v>
      </c>
      <c r="D208" s="19">
        <v>7173</v>
      </c>
    </row>
    <row r="209" spans="1:4" ht="12.75">
      <c r="A209" s="17" t="s">
        <v>115</v>
      </c>
      <c r="B209" s="18" t="s">
        <v>46</v>
      </c>
      <c r="C209" s="18" t="s">
        <v>45</v>
      </c>
      <c r="D209" s="19">
        <v>11046</v>
      </c>
    </row>
    <row r="210" spans="1:4" ht="12.75">
      <c r="A210" s="17" t="s">
        <v>115</v>
      </c>
      <c r="B210" s="18" t="s">
        <v>283</v>
      </c>
      <c r="C210" s="18" t="s">
        <v>44</v>
      </c>
      <c r="D210" s="19">
        <v>8661</v>
      </c>
    </row>
    <row r="211" spans="1:4" ht="12.75">
      <c r="A211" s="17" t="s">
        <v>115</v>
      </c>
      <c r="B211" s="18" t="s">
        <v>522</v>
      </c>
      <c r="C211" s="18" t="s">
        <v>116</v>
      </c>
      <c r="D211" s="19">
        <v>1447</v>
      </c>
    </row>
    <row r="212" spans="1:4" ht="12.75">
      <c r="A212" s="17" t="s">
        <v>259</v>
      </c>
      <c r="B212" s="18" t="s">
        <v>518</v>
      </c>
      <c r="C212" s="18" t="s">
        <v>303</v>
      </c>
      <c r="D212" s="19">
        <v>1847</v>
      </c>
    </row>
    <row r="213" spans="1:4" ht="13.5" thickBot="1">
      <c r="A213" s="40" t="s">
        <v>115</v>
      </c>
      <c r="B213" s="41" t="s">
        <v>459</v>
      </c>
      <c r="C213" s="41" t="s">
        <v>459</v>
      </c>
      <c r="D213" s="42">
        <v>842</v>
      </c>
    </row>
    <row r="214" spans="1:4" s="38" customFormat="1" ht="13.5" thickBot="1">
      <c r="A214" s="23" t="s">
        <v>595</v>
      </c>
      <c r="B214" s="11"/>
      <c r="C214" s="11"/>
      <c r="D214" s="12">
        <f>D215</f>
        <v>4714</v>
      </c>
    </row>
    <row r="215" spans="1:4" ht="13.5" thickBot="1">
      <c r="A215" s="52" t="s">
        <v>99</v>
      </c>
      <c r="B215" s="53" t="s">
        <v>283</v>
      </c>
      <c r="C215" s="53" t="s">
        <v>106</v>
      </c>
      <c r="D215" s="54">
        <v>4714</v>
      </c>
    </row>
    <row r="216" spans="1:4" s="38" customFormat="1" ht="13.5" thickBot="1">
      <c r="A216" s="23" t="s">
        <v>599</v>
      </c>
      <c r="B216" s="11"/>
      <c r="C216" s="11"/>
      <c r="D216" s="12">
        <f>D217</f>
        <v>2267</v>
      </c>
    </row>
    <row r="217" spans="1:4" ht="13.5" thickBot="1">
      <c r="A217" s="46" t="s">
        <v>462</v>
      </c>
      <c r="B217" s="47" t="s">
        <v>283</v>
      </c>
      <c r="C217" s="47" t="s">
        <v>463</v>
      </c>
      <c r="D217" s="48">
        <v>2267</v>
      </c>
    </row>
    <row r="218" spans="1:4" ht="13.5" thickBot="1">
      <c r="A218" s="26" t="s">
        <v>588</v>
      </c>
      <c r="B218" s="27"/>
      <c r="C218" s="27"/>
      <c r="D218" s="28">
        <f>D216+D214+D204+D197</f>
        <v>55801</v>
      </c>
    </row>
    <row r="219" spans="1:4" s="29" customFormat="1" ht="13.5" thickBot="1">
      <c r="A219" s="63" t="s">
        <v>603</v>
      </c>
      <c r="B219" s="64"/>
      <c r="C219" s="64"/>
      <c r="D219" s="65"/>
    </row>
    <row r="220" spans="1:4" s="38" customFormat="1" ht="13.5" thickBot="1">
      <c r="A220" s="10" t="s">
        <v>591</v>
      </c>
      <c r="B220" s="11"/>
      <c r="C220" s="11"/>
      <c r="D220" s="12">
        <f>D221+D222+D223+D224</f>
        <v>13139</v>
      </c>
    </row>
    <row r="221" spans="1:4" ht="12.75">
      <c r="A221" s="14" t="s">
        <v>122</v>
      </c>
      <c r="B221" s="15" t="s">
        <v>324</v>
      </c>
      <c r="C221" s="15" t="s">
        <v>116</v>
      </c>
      <c r="D221" s="16">
        <v>1512</v>
      </c>
    </row>
    <row r="222" spans="1:4" ht="12.75">
      <c r="A222" s="17" t="s">
        <v>122</v>
      </c>
      <c r="B222" s="18" t="s">
        <v>366</v>
      </c>
      <c r="C222" s="18" t="s">
        <v>366</v>
      </c>
      <c r="D222" s="19">
        <v>794</v>
      </c>
    </row>
    <row r="223" spans="1:4" ht="12.75">
      <c r="A223" s="17" t="s">
        <v>122</v>
      </c>
      <c r="B223" s="18" t="s">
        <v>349</v>
      </c>
      <c r="C223" s="18" t="s">
        <v>350</v>
      </c>
      <c r="D223" s="19">
        <v>9808</v>
      </c>
    </row>
    <row r="224" spans="1:4" ht="13.5" thickBot="1">
      <c r="A224" s="20" t="s">
        <v>122</v>
      </c>
      <c r="B224" s="21" t="s">
        <v>348</v>
      </c>
      <c r="C224" s="21" t="s">
        <v>348</v>
      </c>
      <c r="D224" s="22">
        <v>1025</v>
      </c>
    </row>
    <row r="225" spans="1:4" s="38" customFormat="1" ht="13.5" thickBot="1">
      <c r="A225" s="10" t="s">
        <v>592</v>
      </c>
      <c r="B225" s="11"/>
      <c r="C225" s="11"/>
      <c r="D225" s="12">
        <f>D226+D227+D228+D229+D230+D231+D232+D233+D234+D235+D236+D237+D238+D239</f>
        <v>73239</v>
      </c>
    </row>
    <row r="226" spans="1:4" ht="12.75">
      <c r="A226" s="14" t="s">
        <v>115</v>
      </c>
      <c r="B226" s="15" t="s">
        <v>54</v>
      </c>
      <c r="C226" s="15" t="s">
        <v>116</v>
      </c>
      <c r="D226" s="16">
        <v>7444</v>
      </c>
    </row>
    <row r="227" spans="1:4" ht="12.75">
      <c r="A227" s="17" t="s">
        <v>115</v>
      </c>
      <c r="B227" s="18" t="s">
        <v>333</v>
      </c>
      <c r="C227" s="18" t="s">
        <v>116</v>
      </c>
      <c r="D227" s="19">
        <v>1676</v>
      </c>
    </row>
    <row r="228" spans="1:4" ht="12.75">
      <c r="A228" s="17" t="s">
        <v>115</v>
      </c>
      <c r="B228" s="18" t="s">
        <v>335</v>
      </c>
      <c r="C228" s="18" t="s">
        <v>116</v>
      </c>
      <c r="D228" s="19">
        <v>8618</v>
      </c>
    </row>
    <row r="229" spans="1:4" ht="12.75">
      <c r="A229" s="17" t="s">
        <v>115</v>
      </c>
      <c r="B229" s="18" t="s">
        <v>68</v>
      </c>
      <c r="C229" s="18" t="s">
        <v>68</v>
      </c>
      <c r="D229" s="19">
        <v>1787</v>
      </c>
    </row>
    <row r="230" spans="1:4" ht="12.75">
      <c r="A230" s="17" t="s">
        <v>115</v>
      </c>
      <c r="B230" s="18" t="s">
        <v>368</v>
      </c>
      <c r="C230" s="18" t="s">
        <v>368</v>
      </c>
      <c r="D230" s="19">
        <v>1665</v>
      </c>
    </row>
    <row r="231" spans="1:4" ht="12.75">
      <c r="A231" s="17" t="s">
        <v>115</v>
      </c>
      <c r="B231" s="18" t="s">
        <v>351</v>
      </c>
      <c r="C231" s="18" t="s">
        <v>351</v>
      </c>
      <c r="D231" s="19">
        <v>2757</v>
      </c>
    </row>
    <row r="232" spans="1:4" ht="12.75">
      <c r="A232" s="17" t="s">
        <v>115</v>
      </c>
      <c r="B232" s="18" t="s">
        <v>349</v>
      </c>
      <c r="C232" s="18" t="s">
        <v>66</v>
      </c>
      <c r="D232" s="19">
        <v>18787</v>
      </c>
    </row>
    <row r="233" spans="1:4" ht="12.75">
      <c r="A233" s="17" t="s">
        <v>115</v>
      </c>
      <c r="B233" s="18" t="s">
        <v>349</v>
      </c>
      <c r="C233" s="18" t="s">
        <v>67</v>
      </c>
      <c r="D233" s="19">
        <v>16620</v>
      </c>
    </row>
    <row r="234" spans="1:4" ht="12.75">
      <c r="A234" s="17" t="s">
        <v>115</v>
      </c>
      <c r="B234" s="18" t="s">
        <v>361</v>
      </c>
      <c r="C234" s="18" t="s">
        <v>116</v>
      </c>
      <c r="D234" s="19">
        <v>1836</v>
      </c>
    </row>
    <row r="235" spans="1:4" ht="12.75">
      <c r="A235" s="17" t="s">
        <v>115</v>
      </c>
      <c r="B235" s="18" t="s">
        <v>348</v>
      </c>
      <c r="C235" s="18" t="s">
        <v>348</v>
      </c>
      <c r="D235" s="19">
        <v>1332</v>
      </c>
    </row>
    <row r="236" spans="1:4" ht="12.75">
      <c r="A236" s="17" t="s">
        <v>115</v>
      </c>
      <c r="B236" s="18" t="s">
        <v>362</v>
      </c>
      <c r="C236" s="18" t="s">
        <v>362</v>
      </c>
      <c r="D236" s="19">
        <v>2242</v>
      </c>
    </row>
    <row r="237" spans="1:4" ht="12.75">
      <c r="A237" s="17" t="s">
        <v>115</v>
      </c>
      <c r="B237" s="18" t="s">
        <v>74</v>
      </c>
      <c r="C237" s="18" t="s">
        <v>116</v>
      </c>
      <c r="D237" s="19">
        <v>5592</v>
      </c>
    </row>
    <row r="238" spans="1:4" ht="12.75">
      <c r="A238" s="17" t="s">
        <v>115</v>
      </c>
      <c r="B238" s="18" t="s">
        <v>372</v>
      </c>
      <c r="C238" s="18" t="s">
        <v>116</v>
      </c>
      <c r="D238" s="19">
        <v>1382</v>
      </c>
    </row>
    <row r="239" spans="1:4" ht="13.5" thickBot="1">
      <c r="A239" s="20" t="s">
        <v>115</v>
      </c>
      <c r="B239" s="21" t="s">
        <v>352</v>
      </c>
      <c r="C239" s="21" t="s">
        <v>352</v>
      </c>
      <c r="D239" s="22">
        <v>1501</v>
      </c>
    </row>
    <row r="240" spans="1:4" s="38" customFormat="1" ht="13.5" thickBot="1">
      <c r="A240" s="23" t="s">
        <v>595</v>
      </c>
      <c r="B240" s="11"/>
      <c r="C240" s="11"/>
      <c r="D240" s="12">
        <f>D241</f>
        <v>6430</v>
      </c>
    </row>
    <row r="241" spans="1:4" ht="13.5" thickBot="1">
      <c r="A241" s="46" t="s">
        <v>298</v>
      </c>
      <c r="B241" s="47" t="s">
        <v>434</v>
      </c>
      <c r="C241" s="47" t="s">
        <v>435</v>
      </c>
      <c r="D241" s="48">
        <v>6430</v>
      </c>
    </row>
    <row r="242" spans="1:4" s="38" customFormat="1" ht="13.5" thickBot="1">
      <c r="A242" s="23" t="s">
        <v>599</v>
      </c>
      <c r="B242" s="11"/>
      <c r="C242" s="11"/>
      <c r="D242" s="12">
        <f>D243</f>
        <v>1024</v>
      </c>
    </row>
    <row r="243" spans="1:4" ht="13.5" thickBot="1">
      <c r="A243" s="46" t="s">
        <v>581</v>
      </c>
      <c r="B243" s="47" t="s">
        <v>349</v>
      </c>
      <c r="C243" s="47" t="s">
        <v>464</v>
      </c>
      <c r="D243" s="48">
        <v>1024</v>
      </c>
    </row>
    <row r="244" spans="1:4" ht="13.5" thickBot="1">
      <c r="A244" s="26" t="s">
        <v>588</v>
      </c>
      <c r="B244" s="27"/>
      <c r="C244" s="27"/>
      <c r="D244" s="28">
        <f>D242+D240+D225+D220</f>
        <v>93832</v>
      </c>
    </row>
    <row r="245" spans="1:4" s="29" customFormat="1" ht="13.5" thickBot="1">
      <c r="A245" s="63" t="s">
        <v>604</v>
      </c>
      <c r="B245" s="64"/>
      <c r="C245" s="64"/>
      <c r="D245" s="65"/>
    </row>
    <row r="246" spans="1:4" s="38" customFormat="1" ht="13.5" thickBot="1">
      <c r="A246" s="10" t="s">
        <v>591</v>
      </c>
      <c r="B246" s="11"/>
      <c r="C246" s="11"/>
      <c r="D246" s="12">
        <f>D247+D248+D249+D250</f>
        <v>7811</v>
      </c>
    </row>
    <row r="247" spans="1:4" ht="12.75">
      <c r="A247" s="14" t="s">
        <v>122</v>
      </c>
      <c r="B247" s="15" t="s">
        <v>135</v>
      </c>
      <c r="C247" s="15" t="s">
        <v>116</v>
      </c>
      <c r="D247" s="16">
        <v>738</v>
      </c>
    </row>
    <row r="248" spans="1:4" ht="12.75">
      <c r="A248" s="17" t="s">
        <v>122</v>
      </c>
      <c r="B248" s="18" t="s">
        <v>151</v>
      </c>
      <c r="C248" s="18" t="s">
        <v>152</v>
      </c>
      <c r="D248" s="19">
        <v>2668</v>
      </c>
    </row>
    <row r="249" spans="1:4" ht="12.75">
      <c r="A249" s="17" t="s">
        <v>149</v>
      </c>
      <c r="B249" s="18" t="s">
        <v>151</v>
      </c>
      <c r="C249" s="18" t="s">
        <v>150</v>
      </c>
      <c r="D249" s="19">
        <v>3628</v>
      </c>
    </row>
    <row r="250" spans="1:4" ht="13.5" thickBot="1">
      <c r="A250" s="20" t="s">
        <v>122</v>
      </c>
      <c r="B250" s="21" t="s">
        <v>165</v>
      </c>
      <c r="C250" s="21" t="s">
        <v>116</v>
      </c>
      <c r="D250" s="22">
        <v>777</v>
      </c>
    </row>
    <row r="251" spans="1:4" s="38" customFormat="1" ht="13.5" thickBot="1">
      <c r="A251" s="23" t="s">
        <v>592</v>
      </c>
      <c r="B251" s="11"/>
      <c r="C251" s="11"/>
      <c r="D251" s="12">
        <f>D252+D253+D254+D255</f>
        <v>29854</v>
      </c>
    </row>
    <row r="252" spans="1:4" ht="12.75">
      <c r="A252" s="14" t="s">
        <v>115</v>
      </c>
      <c r="B252" s="15" t="s">
        <v>145</v>
      </c>
      <c r="C252" s="15" t="s">
        <v>144</v>
      </c>
      <c r="D252" s="16">
        <v>7097</v>
      </c>
    </row>
    <row r="253" spans="1:4" ht="13.5" thickBot="1">
      <c r="A253" s="40" t="s">
        <v>115</v>
      </c>
      <c r="B253" s="41" t="s">
        <v>395</v>
      </c>
      <c r="C253" s="41" t="s">
        <v>116</v>
      </c>
      <c r="D253" s="42">
        <v>2406</v>
      </c>
    </row>
    <row r="254" spans="1:4" ht="12.75">
      <c r="A254" s="49" t="s">
        <v>115</v>
      </c>
      <c r="B254" s="50" t="s">
        <v>151</v>
      </c>
      <c r="C254" s="50" t="s">
        <v>396</v>
      </c>
      <c r="D254" s="51">
        <v>8368</v>
      </c>
    </row>
    <row r="255" spans="1:4" ht="13.5" thickBot="1">
      <c r="A255" s="20" t="s">
        <v>115</v>
      </c>
      <c r="B255" s="21" t="s">
        <v>151</v>
      </c>
      <c r="C255" s="21" t="s">
        <v>397</v>
      </c>
      <c r="D255" s="22">
        <v>11983</v>
      </c>
    </row>
    <row r="256" spans="1:4" s="38" customFormat="1" ht="13.5" thickBot="1">
      <c r="A256" s="23" t="s">
        <v>597</v>
      </c>
      <c r="B256" s="11"/>
      <c r="C256" s="11"/>
      <c r="D256" s="12">
        <f>D257</f>
        <v>2124</v>
      </c>
    </row>
    <row r="257" spans="1:4" ht="13.5" thickBot="1">
      <c r="A257" s="46" t="s">
        <v>301</v>
      </c>
      <c r="B257" s="47" t="s">
        <v>151</v>
      </c>
      <c r="C257" s="47" t="s">
        <v>108</v>
      </c>
      <c r="D257" s="48">
        <v>2124</v>
      </c>
    </row>
    <row r="258" spans="1:4" ht="13.5" thickBot="1">
      <c r="A258" s="26" t="s">
        <v>588</v>
      </c>
      <c r="B258" s="27"/>
      <c r="C258" s="27"/>
      <c r="D258" s="28">
        <f>D256+D251+D246</f>
        <v>39789</v>
      </c>
    </row>
    <row r="259" spans="1:4" s="29" customFormat="1" ht="13.5" thickBot="1">
      <c r="A259" s="63" t="s">
        <v>605</v>
      </c>
      <c r="B259" s="64"/>
      <c r="C259" s="64"/>
      <c r="D259" s="65"/>
    </row>
    <row r="260" spans="1:4" s="38" customFormat="1" ht="13.5" thickBot="1">
      <c r="A260" s="10" t="s">
        <v>591</v>
      </c>
      <c r="B260" s="11"/>
      <c r="C260" s="11"/>
      <c r="D260" s="12">
        <f>D261+D262+D263+D264+D265+D266+D267+D268+D269+D270+D271+D272+D273+D274+D275+D276+D277</f>
        <v>36312</v>
      </c>
    </row>
    <row r="261" spans="1:4" ht="12.75">
      <c r="A261" s="14" t="s">
        <v>122</v>
      </c>
      <c r="B261" s="15" t="s">
        <v>123</v>
      </c>
      <c r="C261" s="15" t="s">
        <v>116</v>
      </c>
      <c r="D261" s="16">
        <v>1191</v>
      </c>
    </row>
    <row r="262" spans="1:4" ht="12.75">
      <c r="A262" s="17" t="s">
        <v>122</v>
      </c>
      <c r="B262" s="18" t="s">
        <v>125</v>
      </c>
      <c r="C262" s="18" t="s">
        <v>126</v>
      </c>
      <c r="D262" s="19">
        <v>1948</v>
      </c>
    </row>
    <row r="263" spans="1:4" ht="12.75">
      <c r="A263" s="17" t="s">
        <v>122</v>
      </c>
      <c r="B263" s="18" t="s">
        <v>124</v>
      </c>
      <c r="C263" s="18" t="s">
        <v>124</v>
      </c>
      <c r="D263" s="19">
        <v>542</v>
      </c>
    </row>
    <row r="264" spans="1:4" ht="12.75">
      <c r="A264" s="17" t="s">
        <v>122</v>
      </c>
      <c r="B264" s="18" t="s">
        <v>137</v>
      </c>
      <c r="C264" s="18" t="s">
        <v>138</v>
      </c>
      <c r="D264" s="19">
        <v>5359</v>
      </c>
    </row>
    <row r="265" spans="1:4" ht="12.75">
      <c r="A265" s="17" t="s">
        <v>122</v>
      </c>
      <c r="B265" s="18" t="s">
        <v>141</v>
      </c>
      <c r="C265" s="18" t="s">
        <v>116</v>
      </c>
      <c r="D265" s="19">
        <v>808</v>
      </c>
    </row>
    <row r="266" spans="1:4" ht="12.75">
      <c r="A266" s="17" t="s">
        <v>122</v>
      </c>
      <c r="B266" s="18" t="s">
        <v>143</v>
      </c>
      <c r="C266" s="18" t="s">
        <v>116</v>
      </c>
      <c r="D266" s="19">
        <v>598</v>
      </c>
    </row>
    <row r="267" spans="1:4" ht="12.75">
      <c r="A267" s="17" t="s">
        <v>122</v>
      </c>
      <c r="B267" s="18" t="s">
        <v>146</v>
      </c>
      <c r="C267" s="18" t="s">
        <v>116</v>
      </c>
      <c r="D267" s="19">
        <v>634</v>
      </c>
    </row>
    <row r="268" spans="1:4" ht="13.5" thickBot="1">
      <c r="A268" s="40" t="s">
        <v>122</v>
      </c>
      <c r="B268" s="41" t="s">
        <v>148</v>
      </c>
      <c r="C268" s="41" t="s">
        <v>116</v>
      </c>
      <c r="D268" s="42">
        <v>1369</v>
      </c>
    </row>
    <row r="269" spans="1:4" ht="12.75">
      <c r="A269" s="49" t="s">
        <v>122</v>
      </c>
      <c r="B269" s="50" t="s">
        <v>154</v>
      </c>
      <c r="C269" s="50" t="s">
        <v>153</v>
      </c>
      <c r="D269" s="51">
        <v>3319</v>
      </c>
    </row>
    <row r="270" spans="1:4" ht="12.75">
      <c r="A270" s="17" t="s">
        <v>308</v>
      </c>
      <c r="B270" s="18" t="s">
        <v>154</v>
      </c>
      <c r="C270" s="18" t="s">
        <v>155</v>
      </c>
      <c r="D270" s="19">
        <v>3382</v>
      </c>
    </row>
    <row r="271" spans="1:4" ht="12.75">
      <c r="A271" s="17" t="s">
        <v>557</v>
      </c>
      <c r="B271" s="18" t="s">
        <v>154</v>
      </c>
      <c r="C271" s="18" t="s">
        <v>157</v>
      </c>
      <c r="D271" s="19">
        <v>3534</v>
      </c>
    </row>
    <row r="272" spans="1:4" ht="12.75">
      <c r="A272" s="17" t="s">
        <v>122</v>
      </c>
      <c r="B272" s="18" t="s">
        <v>154</v>
      </c>
      <c r="C272" s="18" t="s">
        <v>158</v>
      </c>
      <c r="D272" s="19">
        <v>2481</v>
      </c>
    </row>
    <row r="273" spans="1:4" ht="12.75">
      <c r="A273" s="17" t="s">
        <v>122</v>
      </c>
      <c r="B273" s="18" t="s">
        <v>154</v>
      </c>
      <c r="C273" s="18" t="s">
        <v>159</v>
      </c>
      <c r="D273" s="19">
        <v>5568</v>
      </c>
    </row>
    <row r="274" spans="1:4" ht="12.75">
      <c r="A274" s="17" t="s">
        <v>122</v>
      </c>
      <c r="B274" s="18" t="s">
        <v>162</v>
      </c>
      <c r="C274" s="18" t="s">
        <v>161</v>
      </c>
      <c r="D274" s="19">
        <v>3275</v>
      </c>
    </row>
    <row r="275" spans="1:4" ht="12.75">
      <c r="A275" s="17" t="s">
        <v>122</v>
      </c>
      <c r="B275" s="18" t="s">
        <v>136</v>
      </c>
      <c r="C275" s="18" t="s">
        <v>136</v>
      </c>
      <c r="D275" s="19">
        <v>527</v>
      </c>
    </row>
    <row r="276" spans="1:4" ht="12.75">
      <c r="A276" s="17" t="s">
        <v>122</v>
      </c>
      <c r="B276" s="18" t="s">
        <v>166</v>
      </c>
      <c r="C276" s="18" t="s">
        <v>116</v>
      </c>
      <c r="D276" s="19">
        <v>1239</v>
      </c>
    </row>
    <row r="277" spans="1:4" ht="13.5" thickBot="1">
      <c r="A277" s="20" t="s">
        <v>122</v>
      </c>
      <c r="B277" s="21" t="s">
        <v>156</v>
      </c>
      <c r="C277" s="21" t="s">
        <v>156</v>
      </c>
      <c r="D277" s="22">
        <v>538</v>
      </c>
    </row>
    <row r="278" spans="1:4" s="38" customFormat="1" ht="13.5" thickBot="1">
      <c r="A278" s="23" t="s">
        <v>592</v>
      </c>
      <c r="B278" s="11"/>
      <c r="C278" s="11"/>
      <c r="D278" s="12">
        <f>D279+D280+D281+D282+D283+D284+D285+D286+D287+D288+D289+D290+D291+D292+D293+D294+D295+D296</f>
        <v>147224</v>
      </c>
    </row>
    <row r="279" spans="1:4" ht="12.75">
      <c r="A279" s="14" t="s">
        <v>115</v>
      </c>
      <c r="B279" s="15" t="s">
        <v>117</v>
      </c>
      <c r="C279" s="15" t="s">
        <v>116</v>
      </c>
      <c r="D279" s="16">
        <v>2233</v>
      </c>
    </row>
    <row r="280" spans="1:4" ht="12.75">
      <c r="A280" s="17" t="s">
        <v>118</v>
      </c>
      <c r="B280" s="18" t="s">
        <v>119</v>
      </c>
      <c r="C280" s="18" t="s">
        <v>116</v>
      </c>
      <c r="D280" s="19">
        <v>1447</v>
      </c>
    </row>
    <row r="281" spans="1:4" ht="12.75">
      <c r="A281" s="17" t="s">
        <v>115</v>
      </c>
      <c r="B281" s="18" t="s">
        <v>121</v>
      </c>
      <c r="C281" s="18" t="s">
        <v>120</v>
      </c>
      <c r="D281" s="19">
        <v>9211</v>
      </c>
    </row>
    <row r="282" spans="1:4" ht="12.75">
      <c r="A282" s="17" t="s">
        <v>115</v>
      </c>
      <c r="B282" s="18" t="s">
        <v>125</v>
      </c>
      <c r="C282" s="18" t="s">
        <v>390</v>
      </c>
      <c r="D282" s="19">
        <v>7116</v>
      </c>
    </row>
    <row r="283" spans="1:4" ht="12.75">
      <c r="A283" s="17" t="s">
        <v>115</v>
      </c>
      <c r="B283" s="18" t="s">
        <v>128</v>
      </c>
      <c r="C283" s="18" t="s">
        <v>127</v>
      </c>
      <c r="D283" s="19">
        <v>6274</v>
      </c>
    </row>
    <row r="284" spans="1:4" ht="12.75">
      <c r="A284" s="17" t="s">
        <v>115</v>
      </c>
      <c r="B284" s="18" t="s">
        <v>137</v>
      </c>
      <c r="C284" s="18" t="s">
        <v>393</v>
      </c>
      <c r="D284" s="19">
        <v>14575</v>
      </c>
    </row>
    <row r="285" spans="1:4" ht="12.75">
      <c r="A285" s="17" t="s">
        <v>115</v>
      </c>
      <c r="B285" s="18" t="s">
        <v>142</v>
      </c>
      <c r="C285" s="18" t="s">
        <v>116</v>
      </c>
      <c r="D285" s="19">
        <v>7326</v>
      </c>
    </row>
    <row r="286" spans="1:4" ht="12.75">
      <c r="A286" s="17" t="s">
        <v>115</v>
      </c>
      <c r="B286" s="18" t="s">
        <v>147</v>
      </c>
      <c r="C286" s="18" t="s">
        <v>116</v>
      </c>
      <c r="D286" s="19">
        <v>5710</v>
      </c>
    </row>
    <row r="287" spans="1:4" ht="12.75">
      <c r="A287" s="17" t="s">
        <v>115</v>
      </c>
      <c r="B287" s="18" t="s">
        <v>394</v>
      </c>
      <c r="C287" s="18" t="s">
        <v>116</v>
      </c>
      <c r="D287" s="19">
        <v>5727</v>
      </c>
    </row>
    <row r="288" spans="1:4" ht="12.75">
      <c r="A288" s="17" t="s">
        <v>118</v>
      </c>
      <c r="B288" s="18" t="s">
        <v>160</v>
      </c>
      <c r="C288" s="18" t="s">
        <v>160</v>
      </c>
      <c r="D288" s="19">
        <v>2480</v>
      </c>
    </row>
    <row r="289" spans="1:4" ht="12.75">
      <c r="A289" s="17" t="s">
        <v>115</v>
      </c>
      <c r="B289" s="18" t="s">
        <v>154</v>
      </c>
      <c r="C289" s="18" t="s">
        <v>398</v>
      </c>
      <c r="D289" s="19">
        <v>13717</v>
      </c>
    </row>
    <row r="290" spans="1:4" ht="12.75">
      <c r="A290" s="17" t="s">
        <v>115</v>
      </c>
      <c r="B290" s="18" t="s">
        <v>154</v>
      </c>
      <c r="C290" s="18" t="s">
        <v>399</v>
      </c>
      <c r="D290" s="19">
        <v>14240</v>
      </c>
    </row>
    <row r="291" spans="1:4" ht="12.75">
      <c r="A291" s="17" t="s">
        <v>115</v>
      </c>
      <c r="B291" s="18" t="s">
        <v>154</v>
      </c>
      <c r="C291" s="18" t="s">
        <v>400</v>
      </c>
      <c r="D291" s="19">
        <v>15371</v>
      </c>
    </row>
    <row r="292" spans="1:4" ht="12.75">
      <c r="A292" s="17" t="s">
        <v>115</v>
      </c>
      <c r="B292" s="18" t="s">
        <v>154</v>
      </c>
      <c r="C292" s="18" t="s">
        <v>401</v>
      </c>
      <c r="D292" s="19">
        <v>14107</v>
      </c>
    </row>
    <row r="293" spans="1:4" ht="12.75">
      <c r="A293" s="17" t="s">
        <v>402</v>
      </c>
      <c r="B293" s="18" t="s">
        <v>162</v>
      </c>
      <c r="C293" s="18" t="s">
        <v>403</v>
      </c>
      <c r="D293" s="19">
        <v>10146</v>
      </c>
    </row>
    <row r="294" spans="1:4" ht="12.75">
      <c r="A294" s="17" t="s">
        <v>115</v>
      </c>
      <c r="B294" s="18" t="s">
        <v>163</v>
      </c>
      <c r="C294" s="18" t="s">
        <v>116</v>
      </c>
      <c r="D294" s="19">
        <v>3954</v>
      </c>
    </row>
    <row r="295" spans="1:4" ht="12.75">
      <c r="A295" s="17" t="s">
        <v>115</v>
      </c>
      <c r="B295" s="18" t="s">
        <v>405</v>
      </c>
      <c r="C295" s="18" t="s">
        <v>116</v>
      </c>
      <c r="D295" s="19">
        <v>2540</v>
      </c>
    </row>
    <row r="296" spans="1:4" ht="13.5" thickBot="1">
      <c r="A296" s="20" t="s">
        <v>115</v>
      </c>
      <c r="B296" s="21" t="s">
        <v>169</v>
      </c>
      <c r="C296" s="21" t="s">
        <v>168</v>
      </c>
      <c r="D296" s="22">
        <v>11050</v>
      </c>
    </row>
    <row r="297" spans="1:4" s="38" customFormat="1" ht="13.5" thickBot="1">
      <c r="A297" s="23" t="s">
        <v>597</v>
      </c>
      <c r="B297" s="11"/>
      <c r="C297" s="11"/>
      <c r="D297" s="12">
        <f>D298</f>
        <v>1916</v>
      </c>
    </row>
    <row r="298" spans="1:4" ht="13.5" thickBot="1">
      <c r="A298" s="46" t="s">
        <v>301</v>
      </c>
      <c r="B298" s="47" t="s">
        <v>154</v>
      </c>
      <c r="C298" s="47" t="s">
        <v>109</v>
      </c>
      <c r="D298" s="48">
        <v>1916</v>
      </c>
    </row>
    <row r="299" spans="1:4" s="38" customFormat="1" ht="13.5" thickBot="1">
      <c r="A299" s="23" t="s">
        <v>595</v>
      </c>
      <c r="B299" s="11"/>
      <c r="C299" s="11"/>
      <c r="D299" s="12">
        <f>D300+D301</f>
        <v>9606</v>
      </c>
    </row>
    <row r="300" spans="1:4" ht="12.75">
      <c r="A300" s="14" t="s">
        <v>99</v>
      </c>
      <c r="B300" s="15" t="s">
        <v>154</v>
      </c>
      <c r="C300" s="15" t="s">
        <v>299</v>
      </c>
      <c r="D300" s="16">
        <v>7973</v>
      </c>
    </row>
    <row r="301" spans="1:4" ht="13.5" thickBot="1">
      <c r="A301" s="20" t="s">
        <v>99</v>
      </c>
      <c r="B301" s="21" t="s">
        <v>169</v>
      </c>
      <c r="C301" s="21" t="s">
        <v>100</v>
      </c>
      <c r="D301" s="22">
        <v>1633</v>
      </c>
    </row>
    <row r="302" spans="1:4" s="38" customFormat="1" ht="13.5" thickBot="1">
      <c r="A302" s="23" t="s">
        <v>599</v>
      </c>
      <c r="B302" s="11"/>
      <c r="C302" s="11"/>
      <c r="D302" s="12">
        <f>D303</f>
        <v>2227</v>
      </c>
    </row>
    <row r="303" spans="1:4" ht="13.5" thickBot="1">
      <c r="A303" s="46" t="s">
        <v>581</v>
      </c>
      <c r="B303" s="47" t="s">
        <v>154</v>
      </c>
      <c r="C303" s="47" t="s">
        <v>300</v>
      </c>
      <c r="D303" s="48">
        <v>2227</v>
      </c>
    </row>
    <row r="304" spans="1:4" ht="13.5" thickBot="1">
      <c r="A304" s="26" t="s">
        <v>588</v>
      </c>
      <c r="B304" s="27"/>
      <c r="C304" s="27"/>
      <c r="D304" s="28">
        <f>D302+D299+D297+D278+D260</f>
        <v>197285</v>
      </c>
    </row>
    <row r="305" spans="1:4" s="29" customFormat="1" ht="13.5" thickBot="1">
      <c r="A305" s="63" t="s">
        <v>606</v>
      </c>
      <c r="B305" s="64"/>
      <c r="C305" s="64"/>
      <c r="D305" s="65"/>
    </row>
    <row r="306" spans="1:4" s="38" customFormat="1" ht="13.5" thickBot="1">
      <c r="A306" s="10" t="s">
        <v>591</v>
      </c>
      <c r="B306" s="11"/>
      <c r="C306" s="11"/>
      <c r="D306" s="12">
        <f>D307+D308+D309</f>
        <v>13444</v>
      </c>
    </row>
    <row r="307" spans="1:4" ht="12.75">
      <c r="A307" s="14" t="s">
        <v>122</v>
      </c>
      <c r="B307" s="15" t="s">
        <v>186</v>
      </c>
      <c r="C307" s="15" t="s">
        <v>185</v>
      </c>
      <c r="D307" s="16">
        <v>6281</v>
      </c>
    </row>
    <row r="308" spans="1:4" ht="12.75">
      <c r="A308" s="17" t="s">
        <v>122</v>
      </c>
      <c r="B308" s="18" t="s">
        <v>587</v>
      </c>
      <c r="C308" s="18"/>
      <c r="D308" s="19">
        <v>590</v>
      </c>
    </row>
    <row r="309" spans="1:4" ht="13.5" thickBot="1">
      <c r="A309" s="20" t="s">
        <v>122</v>
      </c>
      <c r="B309" s="21" t="s">
        <v>199</v>
      </c>
      <c r="C309" s="21" t="s">
        <v>198</v>
      </c>
      <c r="D309" s="22">
        <v>6573</v>
      </c>
    </row>
    <row r="310" spans="1:4" s="38" customFormat="1" ht="13.5" thickBot="1">
      <c r="A310" s="23" t="s">
        <v>592</v>
      </c>
      <c r="B310" s="11"/>
      <c r="C310" s="11"/>
      <c r="D310" s="12">
        <f>D311+D312+D313+D314+D315+D316+D317+D318+D319</f>
        <v>56129</v>
      </c>
    </row>
    <row r="311" spans="1:4" ht="12.75">
      <c r="A311" s="14" t="s">
        <v>115</v>
      </c>
      <c r="B311" s="15" t="s">
        <v>498</v>
      </c>
      <c r="C311" s="15" t="s">
        <v>184</v>
      </c>
      <c r="D311" s="16">
        <v>1507</v>
      </c>
    </row>
    <row r="312" spans="1:4" ht="12.75">
      <c r="A312" s="17" t="s">
        <v>115</v>
      </c>
      <c r="B312" s="18" t="s">
        <v>494</v>
      </c>
      <c r="C312" s="18" t="s">
        <v>116</v>
      </c>
      <c r="D312" s="19">
        <v>2479</v>
      </c>
    </row>
    <row r="313" spans="1:4" ht="12.75">
      <c r="A313" s="17" t="s">
        <v>115</v>
      </c>
      <c r="B313" s="18" t="s">
        <v>495</v>
      </c>
      <c r="C313" s="18" t="s">
        <v>116</v>
      </c>
      <c r="D313" s="19">
        <v>2062</v>
      </c>
    </row>
    <row r="314" spans="1:4" ht="12.75">
      <c r="A314" s="17" t="s">
        <v>115</v>
      </c>
      <c r="B314" s="18" t="s">
        <v>496</v>
      </c>
      <c r="C314" s="18" t="s">
        <v>116</v>
      </c>
      <c r="D314" s="19">
        <v>1917</v>
      </c>
    </row>
    <row r="315" spans="1:4" ht="12.75">
      <c r="A315" s="17" t="s">
        <v>115</v>
      </c>
      <c r="B315" s="18" t="s">
        <v>186</v>
      </c>
      <c r="C315" s="18" t="s">
        <v>418</v>
      </c>
      <c r="D315" s="19">
        <v>21974</v>
      </c>
    </row>
    <row r="316" spans="1:4" ht="12.75">
      <c r="A316" s="17" t="s">
        <v>500</v>
      </c>
      <c r="B316" s="18" t="s">
        <v>499</v>
      </c>
      <c r="C316" s="18" t="s">
        <v>200</v>
      </c>
      <c r="D316" s="19">
        <v>1473</v>
      </c>
    </row>
    <row r="317" spans="1:4" ht="12.75">
      <c r="A317" s="17" t="s">
        <v>115</v>
      </c>
      <c r="B317" s="18" t="s">
        <v>497</v>
      </c>
      <c r="C317" s="18" t="s">
        <v>116</v>
      </c>
      <c r="D317" s="19">
        <v>1548</v>
      </c>
    </row>
    <row r="318" spans="1:4" ht="12.75">
      <c r="A318" s="17" t="s">
        <v>115</v>
      </c>
      <c r="B318" s="18" t="s">
        <v>199</v>
      </c>
      <c r="C318" s="18" t="s">
        <v>422</v>
      </c>
      <c r="D318" s="19">
        <v>10304</v>
      </c>
    </row>
    <row r="319" spans="1:4" ht="13.5" thickBot="1">
      <c r="A319" s="20" t="s">
        <v>115</v>
      </c>
      <c r="B319" s="21" t="s">
        <v>199</v>
      </c>
      <c r="C319" s="21" t="s">
        <v>423</v>
      </c>
      <c r="D319" s="22">
        <v>12865</v>
      </c>
    </row>
    <row r="320" spans="1:4" s="38" customFormat="1" ht="13.5" thickBot="1">
      <c r="A320" s="23" t="s">
        <v>595</v>
      </c>
      <c r="B320" s="11"/>
      <c r="C320" s="11"/>
      <c r="D320" s="12">
        <f>D321</f>
        <v>5456</v>
      </c>
    </row>
    <row r="321" spans="1:4" ht="13.5" thickBot="1">
      <c r="A321" s="46" t="s">
        <v>99</v>
      </c>
      <c r="B321" s="47" t="s">
        <v>199</v>
      </c>
      <c r="C321" s="47" t="s">
        <v>425</v>
      </c>
      <c r="D321" s="48">
        <v>5456</v>
      </c>
    </row>
    <row r="322" spans="1:4" ht="13.5" thickBot="1">
      <c r="A322" s="26" t="s">
        <v>588</v>
      </c>
      <c r="B322" s="27"/>
      <c r="C322" s="27"/>
      <c r="D322" s="28">
        <f>D320+D310+D306</f>
        <v>75029</v>
      </c>
    </row>
    <row r="323" spans="1:4" s="29" customFormat="1" ht="13.5" thickBot="1">
      <c r="A323" s="73" t="s">
        <v>607</v>
      </c>
      <c r="B323" s="74"/>
      <c r="C323" s="74"/>
      <c r="D323" s="75"/>
    </row>
    <row r="324" spans="1:4" s="38" customFormat="1" ht="13.5" thickBot="1">
      <c r="A324" s="10" t="s">
        <v>591</v>
      </c>
      <c r="B324" s="11"/>
      <c r="C324" s="11"/>
      <c r="D324" s="12">
        <f>D325+D326+D327</f>
        <v>7562</v>
      </c>
    </row>
    <row r="325" spans="1:4" ht="12.75">
      <c r="A325" s="14" t="s">
        <v>122</v>
      </c>
      <c r="B325" s="15" t="s">
        <v>1</v>
      </c>
      <c r="C325" s="15" t="s">
        <v>246</v>
      </c>
      <c r="D325" s="16">
        <v>817</v>
      </c>
    </row>
    <row r="326" spans="1:4" ht="12.75">
      <c r="A326" s="17" t="s">
        <v>122</v>
      </c>
      <c r="B326" s="18" t="s">
        <v>0</v>
      </c>
      <c r="C326" s="18" t="s">
        <v>240</v>
      </c>
      <c r="D326" s="19">
        <v>795</v>
      </c>
    </row>
    <row r="327" spans="1:4" ht="13.5" thickBot="1">
      <c r="A327" s="20" t="s">
        <v>122</v>
      </c>
      <c r="B327" s="21" t="s">
        <v>239</v>
      </c>
      <c r="C327" s="21" t="s">
        <v>238</v>
      </c>
      <c r="D327" s="22">
        <v>5950</v>
      </c>
    </row>
    <row r="328" spans="1:4" s="38" customFormat="1" ht="13.5" thickBot="1">
      <c r="A328" s="23" t="s">
        <v>592</v>
      </c>
      <c r="B328" s="11"/>
      <c r="C328" s="11"/>
      <c r="D328" s="12">
        <f>D329+D330+D332+D331+D333+D334+D335</f>
        <v>46583</v>
      </c>
    </row>
    <row r="329" spans="1:4" ht="12.75">
      <c r="A329" s="14" t="s">
        <v>115</v>
      </c>
      <c r="B329" s="15" t="s">
        <v>4</v>
      </c>
      <c r="C329" s="15" t="s">
        <v>242</v>
      </c>
      <c r="D329" s="16">
        <v>2156</v>
      </c>
    </row>
    <row r="330" spans="1:4" ht="12.75">
      <c r="A330" s="17" t="s">
        <v>115</v>
      </c>
      <c r="B330" s="18" t="s">
        <v>2</v>
      </c>
      <c r="C330" s="18" t="s">
        <v>226</v>
      </c>
      <c r="D330" s="19">
        <v>1768</v>
      </c>
    </row>
    <row r="331" spans="1:4" ht="12.75">
      <c r="A331" s="17" t="s">
        <v>115</v>
      </c>
      <c r="B331" s="18" t="s">
        <v>228</v>
      </c>
      <c r="C331" s="18" t="s">
        <v>227</v>
      </c>
      <c r="D331" s="19">
        <v>9597</v>
      </c>
    </row>
    <row r="332" spans="1:4" ht="12.75">
      <c r="A332" s="17" t="s">
        <v>115</v>
      </c>
      <c r="B332" s="18" t="s">
        <v>3</v>
      </c>
      <c r="C332" s="18" t="s">
        <v>234</v>
      </c>
      <c r="D332" s="19">
        <v>2638</v>
      </c>
    </row>
    <row r="333" spans="1:4" ht="12.75">
      <c r="A333" s="17" t="s">
        <v>115</v>
      </c>
      <c r="B333" s="18" t="s">
        <v>241</v>
      </c>
      <c r="C333" s="18" t="s">
        <v>446</v>
      </c>
      <c r="D333" s="19">
        <v>13619</v>
      </c>
    </row>
    <row r="334" spans="1:4" ht="12.75">
      <c r="A334" s="17" t="s">
        <v>79</v>
      </c>
      <c r="B334" s="18" t="s">
        <v>241</v>
      </c>
      <c r="C334" s="18" t="s">
        <v>445</v>
      </c>
      <c r="D334" s="19">
        <v>15866</v>
      </c>
    </row>
    <row r="335" spans="1:4" ht="13.5" thickBot="1">
      <c r="A335" s="20" t="s">
        <v>115</v>
      </c>
      <c r="B335" s="21" t="s">
        <v>5</v>
      </c>
      <c r="C335" s="21" t="s">
        <v>449</v>
      </c>
      <c r="D335" s="22">
        <v>939</v>
      </c>
    </row>
    <row r="336" spans="1:4" s="38" customFormat="1" ht="13.5" thickBot="1">
      <c r="A336" s="23" t="s">
        <v>595</v>
      </c>
      <c r="B336" s="11"/>
      <c r="C336" s="11"/>
      <c r="D336" s="12">
        <f>D337</f>
        <v>4666</v>
      </c>
    </row>
    <row r="337" spans="1:4" ht="13.5" thickBot="1">
      <c r="A337" s="46" t="s">
        <v>99</v>
      </c>
      <c r="B337" s="47" t="s">
        <v>241</v>
      </c>
      <c r="C337" s="47" t="s">
        <v>102</v>
      </c>
      <c r="D337" s="48">
        <v>4666</v>
      </c>
    </row>
    <row r="338" spans="1:4" s="38" customFormat="1" ht="13.5" thickBot="1">
      <c r="A338" s="23" t="s">
        <v>599</v>
      </c>
      <c r="B338" s="11"/>
      <c r="C338" s="11"/>
      <c r="D338" s="12">
        <f>D339</f>
        <v>2119</v>
      </c>
    </row>
    <row r="339" spans="1:4" ht="13.5" thickBot="1">
      <c r="A339" s="46" t="s">
        <v>462</v>
      </c>
      <c r="B339" s="47" t="s">
        <v>241</v>
      </c>
      <c r="C339" s="47" t="s">
        <v>465</v>
      </c>
      <c r="D339" s="48">
        <v>2119</v>
      </c>
    </row>
    <row r="340" spans="1:4" ht="13.5" thickBot="1">
      <c r="A340" s="26" t="s">
        <v>588</v>
      </c>
      <c r="B340" s="27"/>
      <c r="C340" s="27"/>
      <c r="D340" s="28">
        <f>D338+D336+D328+D324</f>
        <v>60930</v>
      </c>
    </row>
    <row r="341" spans="1:4" s="29" customFormat="1" ht="13.5" thickBot="1">
      <c r="A341" s="63" t="s">
        <v>608</v>
      </c>
      <c r="B341" s="64"/>
      <c r="C341" s="64"/>
      <c r="D341" s="65"/>
    </row>
    <row r="342" spans="1:4" s="38" customFormat="1" ht="13.5" thickBot="1">
      <c r="A342" s="10" t="s">
        <v>591</v>
      </c>
      <c r="B342" s="11"/>
      <c r="C342" s="11"/>
      <c r="D342" s="12">
        <f>D343+D344+D345+D346+D347+D348+D349+D350+D351+D352+D353+D354+D355+D356+D357+D358+D359+D360+D361+D362+D363+D364+D365+D366+D367+D368+D369</f>
        <v>56254</v>
      </c>
    </row>
    <row r="343" spans="1:4" ht="12.75">
      <c r="A343" s="14" t="s">
        <v>122</v>
      </c>
      <c r="B343" s="15" t="s">
        <v>523</v>
      </c>
      <c r="C343" s="15" t="s">
        <v>116</v>
      </c>
      <c r="D343" s="16">
        <v>1759</v>
      </c>
    </row>
    <row r="344" spans="1:4" ht="12.75">
      <c r="A344" s="17" t="s">
        <v>122</v>
      </c>
      <c r="B344" s="18" t="s">
        <v>525</v>
      </c>
      <c r="C344" s="18" t="s">
        <v>116</v>
      </c>
      <c r="D344" s="19">
        <v>745</v>
      </c>
    </row>
    <row r="345" spans="1:4" ht="12.75">
      <c r="A345" s="17" t="s">
        <v>122</v>
      </c>
      <c r="B345" s="18" t="s">
        <v>502</v>
      </c>
      <c r="C345" s="18" t="s">
        <v>276</v>
      </c>
      <c r="D345" s="19">
        <v>805</v>
      </c>
    </row>
    <row r="346" spans="1:4" ht="12.75">
      <c r="A346" s="17" t="s">
        <v>122</v>
      </c>
      <c r="B346" s="18" t="s">
        <v>262</v>
      </c>
      <c r="C346" s="18" t="s">
        <v>261</v>
      </c>
      <c r="D346" s="19">
        <v>3055</v>
      </c>
    </row>
    <row r="347" spans="1:4" ht="12.75">
      <c r="A347" s="17" t="s">
        <v>122</v>
      </c>
      <c r="B347" s="18" t="s">
        <v>264</v>
      </c>
      <c r="C347" s="18" t="s">
        <v>263</v>
      </c>
      <c r="D347" s="19">
        <v>3805</v>
      </c>
    </row>
    <row r="348" spans="1:4" ht="12.75">
      <c r="A348" s="17" t="s">
        <v>122</v>
      </c>
      <c r="B348" s="18" t="s">
        <v>535</v>
      </c>
      <c r="C348" s="18" t="s">
        <v>320</v>
      </c>
      <c r="D348" s="19">
        <v>641</v>
      </c>
    </row>
    <row r="349" spans="1:4" ht="12.75">
      <c r="A349" s="17" t="s">
        <v>122</v>
      </c>
      <c r="B349" s="18" t="s">
        <v>531</v>
      </c>
      <c r="C349" s="18" t="s">
        <v>294</v>
      </c>
      <c r="D349" s="19">
        <v>630</v>
      </c>
    </row>
    <row r="350" spans="1:4" ht="12.75">
      <c r="A350" s="17" t="s">
        <v>122</v>
      </c>
      <c r="B350" s="18" t="s">
        <v>524</v>
      </c>
      <c r="C350" s="18" t="s">
        <v>255</v>
      </c>
      <c r="D350" s="19">
        <v>302</v>
      </c>
    </row>
    <row r="351" spans="1:4" ht="12.75">
      <c r="A351" s="14" t="s">
        <v>122</v>
      </c>
      <c r="B351" s="15" t="s">
        <v>287</v>
      </c>
      <c r="C351" s="15" t="s">
        <v>286</v>
      </c>
      <c r="D351" s="16">
        <v>2473</v>
      </c>
    </row>
    <row r="352" spans="1:4" ht="12.75">
      <c r="A352" s="17" t="s">
        <v>122</v>
      </c>
      <c r="B352" s="18" t="s">
        <v>528</v>
      </c>
      <c r="C352" s="18" t="s">
        <v>288</v>
      </c>
      <c r="D352" s="19">
        <v>631</v>
      </c>
    </row>
    <row r="353" spans="1:4" ht="12.75">
      <c r="A353" s="17" t="s">
        <v>122</v>
      </c>
      <c r="B353" s="18" t="s">
        <v>529</v>
      </c>
      <c r="C353" s="18" t="s">
        <v>116</v>
      </c>
      <c r="D353" s="19">
        <v>863</v>
      </c>
    </row>
    <row r="354" spans="1:4" ht="12.75">
      <c r="A354" s="17" t="s">
        <v>122</v>
      </c>
      <c r="B354" s="18" t="s">
        <v>530</v>
      </c>
      <c r="C354" s="18" t="s">
        <v>116</v>
      </c>
      <c r="D354" s="19">
        <v>1187</v>
      </c>
    </row>
    <row r="355" spans="1:4" ht="12.75">
      <c r="A355" s="17" t="s">
        <v>122</v>
      </c>
      <c r="B355" s="18" t="s">
        <v>532</v>
      </c>
      <c r="C355" s="18" t="s">
        <v>296</v>
      </c>
      <c r="D355" s="19">
        <v>514</v>
      </c>
    </row>
    <row r="356" spans="1:4" ht="12.75">
      <c r="A356" s="17" t="s">
        <v>122</v>
      </c>
      <c r="B356" s="18" t="s">
        <v>533</v>
      </c>
      <c r="C356" s="18" t="s">
        <v>315</v>
      </c>
      <c r="D356" s="19">
        <v>756</v>
      </c>
    </row>
    <row r="357" spans="1:4" ht="12.75">
      <c r="A357" s="17" t="s">
        <v>122</v>
      </c>
      <c r="B357" s="18" t="s">
        <v>526</v>
      </c>
      <c r="C357" s="18" t="s">
        <v>258</v>
      </c>
      <c r="D357" s="19">
        <v>248</v>
      </c>
    </row>
    <row r="358" spans="1:4" ht="12.75">
      <c r="A358" s="17" t="s">
        <v>122</v>
      </c>
      <c r="B358" s="18" t="s">
        <v>527</v>
      </c>
      <c r="C358" s="18" t="s">
        <v>275</v>
      </c>
      <c r="D358" s="19">
        <v>612</v>
      </c>
    </row>
    <row r="359" spans="1:4" ht="12.75">
      <c r="A359" s="17" t="s">
        <v>122</v>
      </c>
      <c r="B359" s="18" t="s">
        <v>307</v>
      </c>
      <c r="C359" s="18" t="s">
        <v>317</v>
      </c>
      <c r="D359" s="19">
        <v>3493</v>
      </c>
    </row>
    <row r="360" spans="1:4" ht="12.75">
      <c r="A360" s="17" t="s">
        <v>122</v>
      </c>
      <c r="B360" s="18" t="s">
        <v>307</v>
      </c>
      <c r="C360" s="18" t="s">
        <v>313</v>
      </c>
      <c r="D360" s="19">
        <v>4260</v>
      </c>
    </row>
    <row r="361" spans="1:4" ht="12.75">
      <c r="A361" s="17" t="s">
        <v>122</v>
      </c>
      <c r="B361" s="18" t="s">
        <v>307</v>
      </c>
      <c r="C361" s="18" t="s">
        <v>311</v>
      </c>
      <c r="D361" s="19">
        <v>3215</v>
      </c>
    </row>
    <row r="362" spans="1:4" ht="12.75">
      <c r="A362" s="17" t="s">
        <v>122</v>
      </c>
      <c r="B362" s="18" t="s">
        <v>307</v>
      </c>
      <c r="C362" s="18" t="s">
        <v>312</v>
      </c>
      <c r="D362" s="19">
        <v>3180</v>
      </c>
    </row>
    <row r="363" spans="1:4" ht="12.75">
      <c r="A363" s="17" t="s">
        <v>310</v>
      </c>
      <c r="B363" s="18" t="s">
        <v>307</v>
      </c>
      <c r="C363" s="18" t="s">
        <v>555</v>
      </c>
      <c r="D363" s="19">
        <v>1684</v>
      </c>
    </row>
    <row r="364" spans="1:4" ht="12.75">
      <c r="A364" s="17" t="s">
        <v>501</v>
      </c>
      <c r="B364" s="18" t="s">
        <v>307</v>
      </c>
      <c r="C364" s="18" t="s">
        <v>306</v>
      </c>
      <c r="D364" s="19">
        <v>7348</v>
      </c>
    </row>
    <row r="365" spans="1:4" ht="12.75">
      <c r="A365" s="17" t="s">
        <v>308</v>
      </c>
      <c r="B365" s="18" t="s">
        <v>307</v>
      </c>
      <c r="C365" s="18" t="s">
        <v>309</v>
      </c>
      <c r="D365" s="19">
        <v>3260</v>
      </c>
    </row>
    <row r="366" spans="1:4" ht="12.75">
      <c r="A366" s="17" t="s">
        <v>122</v>
      </c>
      <c r="B366" s="18" t="s">
        <v>307</v>
      </c>
      <c r="C366" s="18" t="s">
        <v>314</v>
      </c>
      <c r="D366" s="19">
        <v>2542</v>
      </c>
    </row>
    <row r="367" spans="1:4" ht="12.75">
      <c r="A367" s="17" t="s">
        <v>122</v>
      </c>
      <c r="B367" s="18" t="s">
        <v>307</v>
      </c>
      <c r="C367" s="18" t="s">
        <v>319</v>
      </c>
      <c r="D367" s="19">
        <v>2309</v>
      </c>
    </row>
    <row r="368" spans="1:4" ht="12.75">
      <c r="A368" s="17" t="s">
        <v>122</v>
      </c>
      <c r="B368" s="18" t="s">
        <v>307</v>
      </c>
      <c r="C368" s="18" t="s">
        <v>318</v>
      </c>
      <c r="D368" s="19">
        <v>4143</v>
      </c>
    </row>
    <row r="369" spans="1:4" ht="13.5" thickBot="1">
      <c r="A369" s="40" t="s">
        <v>122</v>
      </c>
      <c r="B369" s="41" t="s">
        <v>534</v>
      </c>
      <c r="C369" s="41" t="s">
        <v>316</v>
      </c>
      <c r="D369" s="42">
        <v>1794</v>
      </c>
    </row>
    <row r="370" spans="1:4" s="38" customFormat="1" ht="13.5" thickBot="1">
      <c r="A370" s="23" t="s">
        <v>609</v>
      </c>
      <c r="B370" s="11"/>
      <c r="C370" s="11"/>
      <c r="D370" s="12">
        <f>D371</f>
        <v>1494</v>
      </c>
    </row>
    <row r="371" spans="1:4" ht="13.5" thickBot="1">
      <c r="A371" s="46" t="s">
        <v>113</v>
      </c>
      <c r="B371" s="47" t="s">
        <v>307</v>
      </c>
      <c r="C371" s="47" t="s">
        <v>114</v>
      </c>
      <c r="D371" s="48">
        <v>1494</v>
      </c>
    </row>
    <row r="372" spans="1:4" s="38" customFormat="1" ht="13.5" thickBot="1">
      <c r="A372" s="57" t="s">
        <v>592</v>
      </c>
      <c r="B372" s="58"/>
      <c r="C372" s="58"/>
      <c r="D372" s="59">
        <f>D373+D374+D375+D376+D377+D378+D379+D380+D381+D382+D383+D384+D385+D386+D387+D388+D389+D390+D391+D392+D393+D394+D395+D396+D397+D398+D399+D400+D401+D402+D403+D404+D405+D406+D407+D408</f>
        <v>253345</v>
      </c>
    </row>
    <row r="373" spans="1:4" ht="12.75">
      <c r="A373" s="49" t="s">
        <v>115</v>
      </c>
      <c r="B373" s="50" t="s">
        <v>537</v>
      </c>
      <c r="C373" s="50" t="s">
        <v>116</v>
      </c>
      <c r="D373" s="51">
        <v>854</v>
      </c>
    </row>
    <row r="374" spans="1:4" ht="12.75">
      <c r="A374" s="17" t="s">
        <v>115</v>
      </c>
      <c r="B374" s="18" t="s">
        <v>256</v>
      </c>
      <c r="C374" s="18" t="s">
        <v>116</v>
      </c>
      <c r="D374" s="19">
        <v>8701</v>
      </c>
    </row>
    <row r="375" spans="1:4" ht="12.75">
      <c r="A375" s="17" t="s">
        <v>115</v>
      </c>
      <c r="B375" s="18" t="s">
        <v>573</v>
      </c>
      <c r="C375" s="18" t="s">
        <v>269</v>
      </c>
      <c r="D375" s="19">
        <v>4225</v>
      </c>
    </row>
    <row r="376" spans="1:4" ht="13.5" thickBot="1">
      <c r="A376" s="40" t="s">
        <v>115</v>
      </c>
      <c r="B376" s="41" t="s">
        <v>538</v>
      </c>
      <c r="C376" s="41" t="s">
        <v>116</v>
      </c>
      <c r="D376" s="42">
        <v>2158</v>
      </c>
    </row>
    <row r="377" spans="1:4" ht="12.75">
      <c r="A377" s="49" t="s">
        <v>115</v>
      </c>
      <c r="B377" s="50" t="s">
        <v>502</v>
      </c>
      <c r="C377" s="50" t="s">
        <v>455</v>
      </c>
      <c r="D377" s="51">
        <v>737</v>
      </c>
    </row>
    <row r="378" spans="1:4" ht="12.75">
      <c r="A378" s="17" t="s">
        <v>115</v>
      </c>
      <c r="B378" s="18" t="s">
        <v>539</v>
      </c>
      <c r="C378" s="18" t="s">
        <v>116</v>
      </c>
      <c r="D378" s="19">
        <v>2720</v>
      </c>
    </row>
    <row r="379" spans="1:4" ht="12.75">
      <c r="A379" s="17" t="s">
        <v>259</v>
      </c>
      <c r="B379" s="18" t="s">
        <v>536</v>
      </c>
      <c r="C379" s="18" t="s">
        <v>260</v>
      </c>
      <c r="D379" s="19">
        <v>1884</v>
      </c>
    </row>
    <row r="380" spans="1:4" ht="12.75">
      <c r="A380" s="17" t="s">
        <v>115</v>
      </c>
      <c r="B380" s="18" t="s">
        <v>540</v>
      </c>
      <c r="C380" s="18" t="s">
        <v>116</v>
      </c>
      <c r="D380" s="19">
        <v>2028</v>
      </c>
    </row>
    <row r="381" spans="1:4" ht="12.75">
      <c r="A381" s="17" t="s">
        <v>115</v>
      </c>
      <c r="B381" s="18" t="s">
        <v>262</v>
      </c>
      <c r="C381" s="18" t="s">
        <v>451</v>
      </c>
      <c r="D381" s="19">
        <v>9536</v>
      </c>
    </row>
    <row r="382" spans="1:4" ht="12.75">
      <c r="A382" s="17" t="s">
        <v>452</v>
      </c>
      <c r="B382" s="18" t="s">
        <v>264</v>
      </c>
      <c r="C382" s="18" t="s">
        <v>453</v>
      </c>
      <c r="D382" s="19">
        <v>13921</v>
      </c>
    </row>
    <row r="383" spans="1:4" ht="12.75">
      <c r="A383" s="17" t="s">
        <v>115</v>
      </c>
      <c r="B383" s="18" t="s">
        <v>270</v>
      </c>
      <c r="C383" s="18" t="s">
        <v>116</v>
      </c>
      <c r="D383" s="19">
        <v>1921</v>
      </c>
    </row>
    <row r="384" spans="1:4" ht="12.75">
      <c r="A384" s="17" t="s">
        <v>115</v>
      </c>
      <c r="B384" s="18" t="s">
        <v>541</v>
      </c>
      <c r="C384" s="18" t="s">
        <v>116</v>
      </c>
      <c r="D384" s="19">
        <v>1687</v>
      </c>
    </row>
    <row r="385" spans="1:4" ht="12.75">
      <c r="A385" s="17" t="s">
        <v>115</v>
      </c>
      <c r="B385" s="18" t="s">
        <v>542</v>
      </c>
      <c r="C385" s="18" t="s">
        <v>116</v>
      </c>
      <c r="D385" s="19">
        <v>1993</v>
      </c>
    </row>
    <row r="386" spans="1:4" ht="12.75">
      <c r="A386" s="17" t="s">
        <v>115</v>
      </c>
      <c r="B386" s="18" t="s">
        <v>543</v>
      </c>
      <c r="C386" s="18" t="s">
        <v>116</v>
      </c>
      <c r="D386" s="19">
        <v>1231</v>
      </c>
    </row>
    <row r="387" spans="1:4" ht="12.75">
      <c r="A387" s="17" t="s">
        <v>115</v>
      </c>
      <c r="B387" s="18" t="s">
        <v>544</v>
      </c>
      <c r="C387" s="18" t="s">
        <v>116</v>
      </c>
      <c r="D387" s="19">
        <v>7107</v>
      </c>
    </row>
    <row r="388" spans="1:4" ht="12.75">
      <c r="A388" s="17" t="s">
        <v>115</v>
      </c>
      <c r="B388" s="18" t="s">
        <v>287</v>
      </c>
      <c r="C388" s="18" t="s">
        <v>47</v>
      </c>
      <c r="D388" s="19">
        <v>11344</v>
      </c>
    </row>
    <row r="389" spans="1:4" ht="12.75">
      <c r="A389" s="17" t="s">
        <v>115</v>
      </c>
      <c r="B389" s="18" t="s">
        <v>292</v>
      </c>
      <c r="C389" s="18" t="s">
        <v>291</v>
      </c>
      <c r="D389" s="19">
        <v>2371</v>
      </c>
    </row>
    <row r="390" spans="1:4" ht="12.75">
      <c r="A390" s="17" t="s">
        <v>115</v>
      </c>
      <c r="B390" s="18" t="s">
        <v>546</v>
      </c>
      <c r="C390" s="18" t="s">
        <v>116</v>
      </c>
      <c r="D390" s="19">
        <v>6558</v>
      </c>
    </row>
    <row r="391" spans="1:4" ht="12.75">
      <c r="A391" s="17" t="s">
        <v>289</v>
      </c>
      <c r="B391" s="18" t="s">
        <v>553</v>
      </c>
      <c r="C391" s="18" t="s">
        <v>290</v>
      </c>
      <c r="D391" s="19">
        <v>2922</v>
      </c>
    </row>
    <row r="392" spans="1:4" ht="12.75">
      <c r="A392" s="17" t="s">
        <v>115</v>
      </c>
      <c r="B392" s="18" t="s">
        <v>545</v>
      </c>
      <c r="C392" s="18" t="s">
        <v>458</v>
      </c>
      <c r="D392" s="19">
        <v>1146</v>
      </c>
    </row>
    <row r="393" spans="1:4" ht="12.75">
      <c r="A393" s="17" t="s">
        <v>115</v>
      </c>
      <c r="B393" s="18" t="s">
        <v>547</v>
      </c>
      <c r="C393" s="18" t="s">
        <v>116</v>
      </c>
      <c r="D393" s="19">
        <v>3085</v>
      </c>
    </row>
    <row r="394" spans="1:4" ht="12.75">
      <c r="A394" s="17" t="s">
        <v>48</v>
      </c>
      <c r="B394" s="18" t="s">
        <v>552</v>
      </c>
      <c r="C394" s="18" t="s">
        <v>116</v>
      </c>
      <c r="D394" s="19">
        <v>6943</v>
      </c>
    </row>
    <row r="395" spans="1:4" ht="12.75">
      <c r="A395" s="17" t="s">
        <v>115</v>
      </c>
      <c r="B395" s="18" t="s">
        <v>530</v>
      </c>
      <c r="C395" s="18" t="s">
        <v>116</v>
      </c>
      <c r="D395" s="19">
        <v>5687</v>
      </c>
    </row>
    <row r="396" spans="1:4" ht="12.75">
      <c r="A396" s="17" t="s">
        <v>115</v>
      </c>
      <c r="B396" s="18" t="s">
        <v>295</v>
      </c>
      <c r="C396" s="18" t="s">
        <v>302</v>
      </c>
      <c r="D396" s="19">
        <v>5117</v>
      </c>
    </row>
    <row r="397" spans="1:4" ht="12.75">
      <c r="A397" s="17" t="s">
        <v>115</v>
      </c>
      <c r="B397" s="18" t="s">
        <v>548</v>
      </c>
      <c r="C397" s="18" t="s">
        <v>116</v>
      </c>
      <c r="D397" s="19">
        <v>1391</v>
      </c>
    </row>
    <row r="398" spans="1:4" ht="12.75">
      <c r="A398" s="17" t="s">
        <v>115</v>
      </c>
      <c r="B398" s="18" t="s">
        <v>549</v>
      </c>
      <c r="C398" s="18" t="s">
        <v>321</v>
      </c>
      <c r="D398" s="19">
        <v>1861</v>
      </c>
    </row>
    <row r="399" spans="1:4" ht="12.75">
      <c r="A399" s="17" t="s">
        <v>115</v>
      </c>
      <c r="B399" s="18" t="s">
        <v>307</v>
      </c>
      <c r="C399" s="18" t="s">
        <v>51</v>
      </c>
      <c r="D399" s="19">
        <v>18026</v>
      </c>
    </row>
    <row r="400" spans="1:4" ht="12.75">
      <c r="A400" s="17" t="s">
        <v>115</v>
      </c>
      <c r="B400" s="18" t="s">
        <v>307</v>
      </c>
      <c r="C400" s="18" t="s">
        <v>50</v>
      </c>
      <c r="D400" s="19">
        <v>22850</v>
      </c>
    </row>
    <row r="401" spans="1:4" ht="12.75">
      <c r="A401" s="17" t="s">
        <v>289</v>
      </c>
      <c r="B401" s="18" t="s">
        <v>307</v>
      </c>
      <c r="C401" s="18" t="s">
        <v>49</v>
      </c>
      <c r="D401" s="19">
        <v>18094</v>
      </c>
    </row>
    <row r="402" spans="1:4" ht="12.75">
      <c r="A402" s="17" t="s">
        <v>115</v>
      </c>
      <c r="B402" s="18" t="s">
        <v>307</v>
      </c>
      <c r="C402" s="18" t="s">
        <v>576</v>
      </c>
      <c r="D402" s="19">
        <v>18431</v>
      </c>
    </row>
    <row r="403" spans="1:4" ht="12.75">
      <c r="A403" s="17" t="s">
        <v>115</v>
      </c>
      <c r="B403" s="18" t="s">
        <v>307</v>
      </c>
      <c r="C403" s="18" t="s">
        <v>52</v>
      </c>
      <c r="D403" s="19">
        <v>14382</v>
      </c>
    </row>
    <row r="404" spans="1:4" ht="12.75">
      <c r="A404" s="17" t="s">
        <v>115</v>
      </c>
      <c r="B404" s="18" t="s">
        <v>307</v>
      </c>
      <c r="C404" s="18" t="s">
        <v>572</v>
      </c>
      <c r="D404" s="19">
        <v>16622</v>
      </c>
    </row>
    <row r="405" spans="1:4" ht="12.75">
      <c r="A405" s="17" t="s">
        <v>575</v>
      </c>
      <c r="B405" s="18" t="s">
        <v>307</v>
      </c>
      <c r="C405" s="18" t="s">
        <v>574</v>
      </c>
      <c r="D405" s="19">
        <v>18945</v>
      </c>
    </row>
    <row r="406" spans="1:4" ht="12.75">
      <c r="A406" s="17" t="s">
        <v>115</v>
      </c>
      <c r="B406" s="18" t="s">
        <v>550</v>
      </c>
      <c r="C406" s="18" t="s">
        <v>116</v>
      </c>
      <c r="D406" s="19">
        <v>5705</v>
      </c>
    </row>
    <row r="407" spans="1:4" ht="12.75">
      <c r="A407" s="17" t="s">
        <v>115</v>
      </c>
      <c r="B407" s="18" t="s">
        <v>551</v>
      </c>
      <c r="C407" s="18" t="s">
        <v>116</v>
      </c>
      <c r="D407" s="19">
        <v>8341</v>
      </c>
    </row>
    <row r="408" spans="1:4" ht="13.5" thickBot="1">
      <c r="A408" s="40" t="s">
        <v>115</v>
      </c>
      <c r="B408" s="41" t="s">
        <v>554</v>
      </c>
      <c r="C408" s="41" t="s">
        <v>53</v>
      </c>
      <c r="D408" s="42">
        <v>2821</v>
      </c>
    </row>
    <row r="409" spans="1:4" s="38" customFormat="1" ht="13.5" thickBot="1">
      <c r="A409" s="60" t="s">
        <v>597</v>
      </c>
      <c r="B409" s="61"/>
      <c r="C409" s="61"/>
      <c r="D409" s="62">
        <f>D410</f>
        <v>4318</v>
      </c>
    </row>
    <row r="410" spans="1:4" ht="13.5" thickBot="1">
      <c r="A410" s="46" t="s">
        <v>461</v>
      </c>
      <c r="B410" s="47" t="s">
        <v>307</v>
      </c>
      <c r="C410" s="47" t="s">
        <v>460</v>
      </c>
      <c r="D410" s="48">
        <v>4318</v>
      </c>
    </row>
    <row r="411" spans="1:4" s="38" customFormat="1" ht="13.5" thickBot="1">
      <c r="A411" s="23" t="s">
        <v>595</v>
      </c>
      <c r="B411" s="11"/>
      <c r="C411" s="11"/>
      <c r="D411" s="12">
        <f>D412+D413+D414</f>
        <v>24086</v>
      </c>
    </row>
    <row r="412" spans="1:4" ht="12.75">
      <c r="A412" s="14" t="s">
        <v>99</v>
      </c>
      <c r="B412" s="15" t="s">
        <v>262</v>
      </c>
      <c r="C412" s="15" t="s">
        <v>104</v>
      </c>
      <c r="D412" s="16">
        <v>3391</v>
      </c>
    </row>
    <row r="413" spans="1:4" ht="12.75">
      <c r="A413" s="17" t="s">
        <v>99</v>
      </c>
      <c r="B413" s="18" t="s">
        <v>307</v>
      </c>
      <c r="C413" s="18" t="s">
        <v>107</v>
      </c>
      <c r="D413" s="19">
        <v>16664</v>
      </c>
    </row>
    <row r="414" spans="1:4" ht="13.5" thickBot="1">
      <c r="A414" s="20" t="s">
        <v>99</v>
      </c>
      <c r="B414" s="21" t="s">
        <v>307</v>
      </c>
      <c r="C414" s="21" t="s">
        <v>577</v>
      </c>
      <c r="D414" s="22">
        <v>4031</v>
      </c>
    </row>
    <row r="415" spans="1:4" ht="13.5" thickBot="1">
      <c r="A415" s="26" t="s">
        <v>588</v>
      </c>
      <c r="B415" s="27"/>
      <c r="C415" s="27"/>
      <c r="D415" s="28">
        <f>D411+D409+D372+D370+D342</f>
        <v>339497</v>
      </c>
    </row>
    <row r="416" spans="1:4" s="29" customFormat="1" ht="13.5" thickBot="1">
      <c r="A416" s="63" t="s">
        <v>610</v>
      </c>
      <c r="B416" s="64"/>
      <c r="C416" s="64"/>
      <c r="D416" s="65"/>
    </row>
    <row r="417" spans="1:4" s="38" customFormat="1" ht="13.5" thickBot="1">
      <c r="A417" s="10" t="s">
        <v>591</v>
      </c>
      <c r="B417" s="11"/>
      <c r="C417" s="11"/>
      <c r="D417" s="12">
        <f>D418+D419+D420+D421+D422+D423+D424+D425+D426+D427+D428+D429+D430</f>
        <v>26366</v>
      </c>
    </row>
    <row r="418" spans="1:4" ht="12.75">
      <c r="A418" s="14" t="s">
        <v>122</v>
      </c>
      <c r="B418" s="15" t="s">
        <v>358</v>
      </c>
      <c r="C418" s="15" t="s">
        <v>358</v>
      </c>
      <c r="D418" s="16">
        <v>776</v>
      </c>
    </row>
    <row r="419" spans="1:4" ht="12.75">
      <c r="A419" s="17" t="s">
        <v>122</v>
      </c>
      <c r="B419" s="18" t="s">
        <v>367</v>
      </c>
      <c r="C419" s="18" t="s">
        <v>367</v>
      </c>
      <c r="D419" s="19">
        <v>721</v>
      </c>
    </row>
    <row r="420" spans="1:4" ht="12.75">
      <c r="A420" s="17" t="s">
        <v>122</v>
      </c>
      <c r="B420" s="18" t="s">
        <v>380</v>
      </c>
      <c r="C420" s="18" t="s">
        <v>380</v>
      </c>
      <c r="D420" s="19">
        <v>1031</v>
      </c>
    </row>
    <row r="421" spans="1:4" ht="12.75">
      <c r="A421" s="17" t="s">
        <v>122</v>
      </c>
      <c r="B421" s="18" t="s">
        <v>342</v>
      </c>
      <c r="C421" s="18" t="s">
        <v>341</v>
      </c>
      <c r="D421" s="19">
        <v>2237</v>
      </c>
    </row>
    <row r="422" spans="1:4" ht="12.75">
      <c r="A422" s="17" t="s">
        <v>122</v>
      </c>
      <c r="B422" s="18" t="s">
        <v>355</v>
      </c>
      <c r="C422" s="18" t="s">
        <v>116</v>
      </c>
      <c r="D422" s="19">
        <v>792</v>
      </c>
    </row>
    <row r="423" spans="1:4" ht="12.75">
      <c r="A423" s="17" t="s">
        <v>122</v>
      </c>
      <c r="B423" s="18" t="s">
        <v>356</v>
      </c>
      <c r="C423" s="18" t="s">
        <v>116</v>
      </c>
      <c r="D423" s="19"/>
    </row>
    <row r="424" spans="1:4" ht="12.75">
      <c r="A424" s="17" t="s">
        <v>122</v>
      </c>
      <c r="B424" s="18" t="s">
        <v>343</v>
      </c>
      <c r="C424" s="18" t="s">
        <v>343</v>
      </c>
      <c r="D424" s="19">
        <v>884</v>
      </c>
    </row>
    <row r="425" spans="1:4" ht="12.75">
      <c r="A425" s="17" t="s">
        <v>122</v>
      </c>
      <c r="B425" s="18" t="s">
        <v>371</v>
      </c>
      <c r="C425" s="18" t="s">
        <v>116</v>
      </c>
      <c r="D425" s="19">
        <v>1274</v>
      </c>
    </row>
    <row r="426" spans="1:4" ht="12.75">
      <c r="A426" s="17" t="s">
        <v>122</v>
      </c>
      <c r="B426" s="18" t="s">
        <v>374</v>
      </c>
      <c r="C426" s="18" t="s">
        <v>373</v>
      </c>
      <c r="D426" s="19">
        <v>2448</v>
      </c>
    </row>
    <row r="427" spans="1:4" ht="12.75">
      <c r="A427" s="17" t="s">
        <v>122</v>
      </c>
      <c r="B427" s="18" t="s">
        <v>374</v>
      </c>
      <c r="C427" s="18" t="s">
        <v>375</v>
      </c>
      <c r="D427" s="19">
        <v>3066</v>
      </c>
    </row>
    <row r="428" spans="1:4" ht="12.75">
      <c r="A428" s="17" t="s">
        <v>122</v>
      </c>
      <c r="B428" s="18" t="s">
        <v>379</v>
      </c>
      <c r="C428" s="18" t="s">
        <v>579</v>
      </c>
      <c r="D428" s="19">
        <v>11044</v>
      </c>
    </row>
    <row r="429" spans="1:4" ht="12.75">
      <c r="A429" s="17" t="s">
        <v>122</v>
      </c>
      <c r="B429" s="18" t="s">
        <v>381</v>
      </c>
      <c r="C429" s="18" t="s">
        <v>381</v>
      </c>
      <c r="D429" s="19">
        <v>914</v>
      </c>
    </row>
    <row r="430" spans="1:4" ht="13.5" thickBot="1">
      <c r="A430" s="40" t="s">
        <v>122</v>
      </c>
      <c r="B430" s="41" t="s">
        <v>383</v>
      </c>
      <c r="C430" s="41" t="s">
        <v>116</v>
      </c>
      <c r="D430" s="42">
        <v>1179</v>
      </c>
    </row>
    <row r="431" spans="1:4" s="38" customFormat="1" ht="13.5" thickBot="1">
      <c r="A431" s="23" t="s">
        <v>592</v>
      </c>
      <c r="B431" s="11"/>
      <c r="C431" s="11"/>
      <c r="D431" s="12">
        <f>D432+D433+D434+D435+D436+D437+D438+D439+D440+D441+D442+D443+D444+D445+D446+D447+D448+D449+D450+D451+D452</f>
        <v>131699</v>
      </c>
    </row>
    <row r="432" spans="1:4" ht="12.75">
      <c r="A432" s="14" t="s">
        <v>115</v>
      </c>
      <c r="B432" s="15" t="s">
        <v>55</v>
      </c>
      <c r="C432" s="15" t="s">
        <v>116</v>
      </c>
      <c r="D432" s="16">
        <v>7697</v>
      </c>
    </row>
    <row r="433" spans="1:4" ht="12.75">
      <c r="A433" s="17" t="s">
        <v>115</v>
      </c>
      <c r="B433" s="18" t="s">
        <v>61</v>
      </c>
      <c r="C433" s="18" t="s">
        <v>61</v>
      </c>
      <c r="D433" s="19">
        <v>1115</v>
      </c>
    </row>
    <row r="434" spans="1:4" ht="12.75">
      <c r="A434" s="17" t="s">
        <v>115</v>
      </c>
      <c r="B434" s="18" t="s">
        <v>382</v>
      </c>
      <c r="C434" s="18" t="s">
        <v>382</v>
      </c>
      <c r="D434" s="19">
        <v>1283</v>
      </c>
    </row>
    <row r="435" spans="1:4" ht="12.75">
      <c r="A435" s="17" t="s">
        <v>115</v>
      </c>
      <c r="B435" s="18" t="s">
        <v>60</v>
      </c>
      <c r="C435" s="18" t="s">
        <v>116</v>
      </c>
      <c r="D435" s="19">
        <v>1094</v>
      </c>
    </row>
    <row r="436" spans="1:4" ht="12.75">
      <c r="A436" s="17" t="s">
        <v>115</v>
      </c>
      <c r="B436" s="18" t="s">
        <v>338</v>
      </c>
      <c r="C436" s="18" t="s">
        <v>337</v>
      </c>
      <c r="D436" s="19">
        <v>14750</v>
      </c>
    </row>
    <row r="437" spans="1:4" ht="12.75">
      <c r="A437" s="17" t="s">
        <v>115</v>
      </c>
      <c r="B437" s="18" t="s">
        <v>339</v>
      </c>
      <c r="C437" s="18" t="s">
        <v>116</v>
      </c>
      <c r="D437" s="19">
        <v>2067</v>
      </c>
    </row>
    <row r="438" spans="1:4" ht="12.75">
      <c r="A438" s="17" t="s">
        <v>115</v>
      </c>
      <c r="B438" s="18" t="s">
        <v>83</v>
      </c>
      <c r="C438" s="18" t="s">
        <v>83</v>
      </c>
      <c r="D438" s="19">
        <v>2078</v>
      </c>
    </row>
    <row r="439" spans="1:4" ht="12.75">
      <c r="A439" s="17" t="s">
        <v>115</v>
      </c>
      <c r="B439" s="18" t="s">
        <v>84</v>
      </c>
      <c r="C439" s="18" t="s">
        <v>84</v>
      </c>
      <c r="D439" s="19">
        <v>1778</v>
      </c>
    </row>
    <row r="440" spans="1:4" ht="12.75">
      <c r="A440" s="17" t="s">
        <v>115</v>
      </c>
      <c r="B440" s="18" t="s">
        <v>342</v>
      </c>
      <c r="C440" s="18" t="s">
        <v>63</v>
      </c>
      <c r="D440" s="19">
        <v>13181</v>
      </c>
    </row>
    <row r="441" spans="1:4" ht="12.75">
      <c r="A441" s="17" t="s">
        <v>115</v>
      </c>
      <c r="B441" s="18" t="s">
        <v>64</v>
      </c>
      <c r="C441" s="18" t="s">
        <v>116</v>
      </c>
      <c r="D441" s="19">
        <v>2459</v>
      </c>
    </row>
    <row r="442" spans="1:4" ht="12.75">
      <c r="A442" s="17" t="s">
        <v>115</v>
      </c>
      <c r="B442" s="18" t="s">
        <v>86</v>
      </c>
      <c r="C442" s="18" t="s">
        <v>86</v>
      </c>
      <c r="D442" s="19">
        <v>3909</v>
      </c>
    </row>
    <row r="443" spans="1:4" ht="12.75">
      <c r="A443" s="17" t="s">
        <v>115</v>
      </c>
      <c r="B443" s="18" t="s">
        <v>71</v>
      </c>
      <c r="C443" s="18" t="s">
        <v>71</v>
      </c>
      <c r="D443" s="19">
        <v>782</v>
      </c>
    </row>
    <row r="444" spans="1:4" ht="12.75">
      <c r="A444" s="17" t="s">
        <v>115</v>
      </c>
      <c r="B444" s="18" t="s">
        <v>85</v>
      </c>
      <c r="C444" s="18"/>
      <c r="D444" s="19">
        <v>1328</v>
      </c>
    </row>
    <row r="445" spans="1:4" ht="12.75">
      <c r="A445" s="17" t="s">
        <v>115</v>
      </c>
      <c r="B445" s="18" t="s">
        <v>69</v>
      </c>
      <c r="C445" s="18" t="s">
        <v>116</v>
      </c>
      <c r="D445" s="19">
        <v>8029</v>
      </c>
    </row>
    <row r="446" spans="1:4" ht="12.75">
      <c r="A446" s="17" t="s">
        <v>115</v>
      </c>
      <c r="B446" s="18" t="s">
        <v>87</v>
      </c>
      <c r="C446" s="18" t="s">
        <v>87</v>
      </c>
      <c r="D446" s="19">
        <v>759</v>
      </c>
    </row>
    <row r="447" spans="1:4" ht="12.75">
      <c r="A447" s="17" t="s">
        <v>115</v>
      </c>
      <c r="B447" s="18" t="s">
        <v>81</v>
      </c>
      <c r="C447" s="18" t="s">
        <v>81</v>
      </c>
      <c r="D447" s="19">
        <v>782</v>
      </c>
    </row>
    <row r="448" spans="1:4" ht="12.75">
      <c r="A448" s="17" t="s">
        <v>115</v>
      </c>
      <c r="B448" s="18" t="s">
        <v>304</v>
      </c>
      <c r="C448" s="18" t="s">
        <v>116</v>
      </c>
      <c r="D448" s="19">
        <v>5375</v>
      </c>
    </row>
    <row r="449" spans="1:4" ht="12.75">
      <c r="A449" s="17" t="s">
        <v>115</v>
      </c>
      <c r="B449" s="18" t="s">
        <v>374</v>
      </c>
      <c r="C449" s="18" t="s">
        <v>77</v>
      </c>
      <c r="D449" s="19">
        <v>20400</v>
      </c>
    </row>
    <row r="450" spans="1:4" ht="12.75">
      <c r="A450" s="17" t="s">
        <v>115</v>
      </c>
      <c r="B450" s="18" t="s">
        <v>379</v>
      </c>
      <c r="C450" s="18" t="s">
        <v>82</v>
      </c>
      <c r="D450" s="19">
        <v>13063</v>
      </c>
    </row>
    <row r="451" spans="1:4" ht="12.75">
      <c r="A451" s="17" t="s">
        <v>115</v>
      </c>
      <c r="B451" s="18" t="s">
        <v>379</v>
      </c>
      <c r="C451" s="18" t="s">
        <v>580</v>
      </c>
      <c r="D451" s="19">
        <v>17734</v>
      </c>
    </row>
    <row r="452" spans="1:4" ht="13.5" thickBot="1">
      <c r="A452" s="20" t="s">
        <v>115</v>
      </c>
      <c r="B452" s="21" t="s">
        <v>379</v>
      </c>
      <c r="C452" s="21" t="s">
        <v>578</v>
      </c>
      <c r="D452" s="22">
        <v>12036</v>
      </c>
    </row>
    <row r="453" spans="1:4" s="38" customFormat="1" ht="13.5" thickBot="1">
      <c r="A453" s="23" t="s">
        <v>600</v>
      </c>
      <c r="B453" s="11"/>
      <c r="C453" s="11"/>
      <c r="D453" s="12">
        <f>D454</f>
        <v>3636</v>
      </c>
    </row>
    <row r="454" spans="1:4" ht="13.5" thickBot="1">
      <c r="A454" s="46" t="s">
        <v>585</v>
      </c>
      <c r="B454" s="47" t="s">
        <v>374</v>
      </c>
      <c r="C454" s="47" t="s">
        <v>586</v>
      </c>
      <c r="D454" s="48">
        <v>3636</v>
      </c>
    </row>
    <row r="455" spans="1:4" s="38" customFormat="1" ht="13.5" thickBot="1">
      <c r="A455" s="23" t="s">
        <v>611</v>
      </c>
      <c r="B455" s="11"/>
      <c r="C455" s="11"/>
      <c r="D455" s="12">
        <f>D456</f>
        <v>6697</v>
      </c>
    </row>
    <row r="456" spans="1:4" ht="13.5" thickBot="1">
      <c r="A456" s="46" t="s">
        <v>466</v>
      </c>
      <c r="B456" s="47" t="s">
        <v>374</v>
      </c>
      <c r="C456" s="47" t="s">
        <v>467</v>
      </c>
      <c r="D456" s="48">
        <v>6697</v>
      </c>
    </row>
    <row r="457" spans="1:4" s="38" customFormat="1" ht="13.5" thickBot="1">
      <c r="A457" s="23" t="s">
        <v>595</v>
      </c>
      <c r="B457" s="11"/>
      <c r="C457" s="11"/>
      <c r="D457" s="12">
        <f>D458+D459</f>
        <v>11481</v>
      </c>
    </row>
    <row r="458" spans="1:4" ht="13.5" thickBot="1">
      <c r="A458" s="52" t="s">
        <v>99</v>
      </c>
      <c r="B458" s="53" t="s">
        <v>374</v>
      </c>
      <c r="C458" s="53" t="s">
        <v>584</v>
      </c>
      <c r="D458" s="54">
        <v>4172</v>
      </c>
    </row>
    <row r="459" spans="1:4" ht="13.5" thickBot="1">
      <c r="A459" s="43" t="s">
        <v>99</v>
      </c>
      <c r="B459" s="44" t="s">
        <v>379</v>
      </c>
      <c r="C459" s="44" t="s">
        <v>583</v>
      </c>
      <c r="D459" s="45">
        <v>7309</v>
      </c>
    </row>
    <row r="460" spans="1:4" s="38" customFormat="1" ht="13.5" thickBot="1">
      <c r="A460" s="23">
        <v>3421</v>
      </c>
      <c r="B460" s="11"/>
      <c r="C460" s="11"/>
      <c r="D460" s="12">
        <f>D461</f>
        <v>3264</v>
      </c>
    </row>
    <row r="461" spans="1:4" ht="13.5" thickBot="1">
      <c r="A461" s="46" t="s">
        <v>581</v>
      </c>
      <c r="B461" s="47" t="s">
        <v>379</v>
      </c>
      <c r="C461" s="47" t="s">
        <v>582</v>
      </c>
      <c r="D461" s="48">
        <v>3264</v>
      </c>
    </row>
    <row r="462" spans="1:4" ht="13.5" thickBot="1">
      <c r="A462" s="26" t="s">
        <v>588</v>
      </c>
      <c r="B462" s="27"/>
      <c r="C462" s="27"/>
      <c r="D462" s="28">
        <f>D460+D457+D455+D453+D431+D417</f>
        <v>183143</v>
      </c>
    </row>
    <row r="463" spans="1:4" s="29" customFormat="1" ht="13.5" thickBot="1">
      <c r="A463" s="63" t="s">
        <v>612</v>
      </c>
      <c r="B463" s="64"/>
      <c r="C463" s="64"/>
      <c r="D463" s="65"/>
    </row>
    <row r="464" spans="1:4" s="38" customFormat="1" ht="13.5" thickBot="1">
      <c r="A464" s="10" t="s">
        <v>591</v>
      </c>
      <c r="B464" s="11"/>
      <c r="C464" s="11"/>
      <c r="D464" s="12">
        <f>D465+D466+D467+D468+D469+D470+D471+D472+D473+D474+D475</f>
        <v>28064</v>
      </c>
    </row>
    <row r="465" spans="1:4" ht="12.75">
      <c r="A465" s="14" t="s">
        <v>122</v>
      </c>
      <c r="B465" s="15" t="s">
        <v>6</v>
      </c>
      <c r="C465" s="15" t="s">
        <v>8</v>
      </c>
      <c r="D465" s="16">
        <v>768</v>
      </c>
    </row>
    <row r="466" spans="1:4" ht="12.75">
      <c r="A466" s="17" t="s">
        <v>122</v>
      </c>
      <c r="B466" s="18" t="s">
        <v>12</v>
      </c>
      <c r="C466" s="18" t="s">
        <v>376</v>
      </c>
      <c r="D466" s="19">
        <v>518</v>
      </c>
    </row>
    <row r="467" spans="1:4" ht="12.75">
      <c r="A467" s="17" t="s">
        <v>122</v>
      </c>
      <c r="B467" s="18" t="s">
        <v>7</v>
      </c>
      <c r="C467" s="18" t="s">
        <v>345</v>
      </c>
      <c r="D467" s="19">
        <v>1658</v>
      </c>
    </row>
    <row r="468" spans="1:4" ht="12.75">
      <c r="A468" s="17" t="s">
        <v>122</v>
      </c>
      <c r="B468" s="18" t="s">
        <v>10</v>
      </c>
      <c r="C468" s="18" t="s">
        <v>347</v>
      </c>
      <c r="D468" s="19">
        <v>601</v>
      </c>
    </row>
    <row r="469" spans="1:4" ht="12.75">
      <c r="A469" s="17" t="s">
        <v>122</v>
      </c>
      <c r="B469" s="18" t="s">
        <v>571</v>
      </c>
      <c r="C469" s="18" t="s">
        <v>98</v>
      </c>
      <c r="D469" s="19">
        <v>218</v>
      </c>
    </row>
    <row r="470" spans="1:4" ht="12.75">
      <c r="A470" s="17" t="s">
        <v>122</v>
      </c>
      <c r="B470" s="18" t="s">
        <v>11</v>
      </c>
      <c r="C470" s="18" t="s">
        <v>359</v>
      </c>
      <c r="D470" s="19">
        <v>1507</v>
      </c>
    </row>
    <row r="471" spans="1:4" ht="12.75">
      <c r="A471" s="17" t="s">
        <v>122</v>
      </c>
      <c r="B471" s="18" t="s">
        <v>28</v>
      </c>
      <c r="C471" s="18" t="s">
        <v>236</v>
      </c>
      <c r="D471" s="19">
        <v>807</v>
      </c>
    </row>
    <row r="472" spans="1:4" ht="12.75">
      <c r="A472" s="17" t="s">
        <v>122</v>
      </c>
      <c r="B472" s="18" t="s">
        <v>9</v>
      </c>
      <c r="C472" s="18" t="s">
        <v>346</v>
      </c>
      <c r="D472" s="19">
        <v>813</v>
      </c>
    </row>
    <row r="473" spans="1:4" ht="12.75">
      <c r="A473" s="17" t="s">
        <v>122</v>
      </c>
      <c r="B473" s="18" t="s">
        <v>559</v>
      </c>
      <c r="C473" s="18" t="s">
        <v>387</v>
      </c>
      <c r="D473" s="19">
        <v>740</v>
      </c>
    </row>
    <row r="474" spans="1:4" ht="12.75">
      <c r="A474" s="17" t="s">
        <v>122</v>
      </c>
      <c r="B474" s="18" t="s">
        <v>558</v>
      </c>
      <c r="C474" s="18" t="s">
        <v>384</v>
      </c>
      <c r="D474" s="19">
        <v>1123</v>
      </c>
    </row>
    <row r="475" spans="1:4" ht="13.5" thickBot="1">
      <c r="A475" s="20" t="s">
        <v>122</v>
      </c>
      <c r="B475" s="21" t="s">
        <v>385</v>
      </c>
      <c r="C475" s="21" t="s">
        <v>386</v>
      </c>
      <c r="D475" s="22">
        <v>19311</v>
      </c>
    </row>
    <row r="476" spans="1:4" s="38" customFormat="1" ht="13.5" thickBot="1">
      <c r="A476" s="23" t="s">
        <v>592</v>
      </c>
      <c r="B476" s="11"/>
      <c r="C476" s="11"/>
      <c r="D476" s="12">
        <f>D477+D478+D479+D480+D481+D482+D483+D484+D485+D486+D487+D488+D489+D490+D491+D492+D493+D494+D495+D496</f>
        <v>159246</v>
      </c>
    </row>
    <row r="477" spans="1:4" ht="12.75">
      <c r="A477" s="14" t="s">
        <v>115</v>
      </c>
      <c r="B477" s="15" t="s">
        <v>560</v>
      </c>
      <c r="C477" s="15" t="s">
        <v>325</v>
      </c>
      <c r="D477" s="16">
        <v>1428</v>
      </c>
    </row>
    <row r="478" spans="1:4" ht="12.75">
      <c r="A478" s="17" t="s">
        <v>115</v>
      </c>
      <c r="B478" s="18" t="s">
        <v>561</v>
      </c>
      <c r="C478" s="18" t="s">
        <v>326</v>
      </c>
      <c r="D478" s="19">
        <v>7289</v>
      </c>
    </row>
    <row r="479" spans="1:4" ht="12.75">
      <c r="A479" s="17" t="s">
        <v>115</v>
      </c>
      <c r="B479" s="18" t="s">
        <v>569</v>
      </c>
      <c r="C479" s="18" t="s">
        <v>389</v>
      </c>
      <c r="D479" s="19">
        <v>3029</v>
      </c>
    </row>
    <row r="480" spans="1:4" ht="12.75">
      <c r="A480" s="17" t="s">
        <v>115</v>
      </c>
      <c r="B480" s="18" t="s">
        <v>474</v>
      </c>
      <c r="C480" s="18" t="s">
        <v>334</v>
      </c>
      <c r="D480" s="19">
        <v>7463</v>
      </c>
    </row>
    <row r="481" spans="1:4" ht="12.75">
      <c r="A481" s="17" t="s">
        <v>115</v>
      </c>
      <c r="B481" s="18" t="s">
        <v>7</v>
      </c>
      <c r="C481" s="18" t="s">
        <v>65</v>
      </c>
      <c r="D481" s="19">
        <v>5672</v>
      </c>
    </row>
    <row r="482" spans="1:4" ht="12.75">
      <c r="A482" s="17" t="s">
        <v>115</v>
      </c>
      <c r="B482" s="18" t="s">
        <v>354</v>
      </c>
      <c r="C482" s="18" t="s">
        <v>353</v>
      </c>
      <c r="D482" s="19">
        <v>10311</v>
      </c>
    </row>
    <row r="483" spans="1:4" ht="12.75">
      <c r="A483" s="17" t="s">
        <v>115</v>
      </c>
      <c r="B483" s="18" t="s">
        <v>11</v>
      </c>
      <c r="C483" s="18" t="s">
        <v>70</v>
      </c>
      <c r="D483" s="19">
        <v>1908</v>
      </c>
    </row>
    <row r="484" spans="1:4" ht="13.5" thickBot="1">
      <c r="A484" s="40" t="s">
        <v>115</v>
      </c>
      <c r="B484" s="41" t="s">
        <v>567</v>
      </c>
      <c r="C484" s="41" t="s">
        <v>95</v>
      </c>
      <c r="D484" s="42">
        <v>5732</v>
      </c>
    </row>
    <row r="485" spans="1:4" ht="12.75">
      <c r="A485" s="49" t="s">
        <v>115</v>
      </c>
      <c r="B485" s="50" t="s">
        <v>562</v>
      </c>
      <c r="C485" s="50" t="s">
        <v>363</v>
      </c>
      <c r="D485" s="51">
        <v>9243</v>
      </c>
    </row>
    <row r="486" spans="1:4" ht="12.75">
      <c r="A486" s="17" t="s">
        <v>115</v>
      </c>
      <c r="B486" s="18" t="s">
        <v>564</v>
      </c>
      <c r="C486" s="18" t="s">
        <v>377</v>
      </c>
      <c r="D486" s="19">
        <v>2070</v>
      </c>
    </row>
    <row r="487" spans="1:4" ht="12.75">
      <c r="A487" s="17" t="s">
        <v>115</v>
      </c>
      <c r="B487" s="18" t="s">
        <v>570</v>
      </c>
      <c r="C487" s="18" t="s">
        <v>97</v>
      </c>
      <c r="D487" s="19">
        <v>1627</v>
      </c>
    </row>
    <row r="488" spans="1:4" ht="12.75">
      <c r="A488" s="17" t="s">
        <v>115</v>
      </c>
      <c r="B488" s="18" t="s">
        <v>369</v>
      </c>
      <c r="C488" s="18" t="s">
        <v>76</v>
      </c>
      <c r="D488" s="19">
        <v>7928</v>
      </c>
    </row>
    <row r="489" spans="1:4" ht="12.75">
      <c r="A489" s="17" t="s">
        <v>115</v>
      </c>
      <c r="B489" s="18" t="s">
        <v>568</v>
      </c>
      <c r="C489" s="18" t="s">
        <v>388</v>
      </c>
      <c r="D489" s="19">
        <v>1761</v>
      </c>
    </row>
    <row r="490" spans="1:4" ht="12.75">
      <c r="A490" s="17" t="s">
        <v>115</v>
      </c>
      <c r="B490" s="18" t="s">
        <v>563</v>
      </c>
      <c r="C490" s="18" t="s">
        <v>78</v>
      </c>
      <c r="D490" s="19">
        <v>7292</v>
      </c>
    </row>
    <row r="491" spans="1:4" ht="12.75">
      <c r="A491" s="17" t="s">
        <v>115</v>
      </c>
      <c r="B491" s="18" t="s">
        <v>565</v>
      </c>
      <c r="C491" s="18" t="s">
        <v>378</v>
      </c>
      <c r="D491" s="19">
        <v>1823</v>
      </c>
    </row>
    <row r="492" spans="1:4" ht="12.75">
      <c r="A492" s="17" t="s">
        <v>115</v>
      </c>
      <c r="B492" s="18" t="s">
        <v>558</v>
      </c>
      <c r="C492" s="18" t="s">
        <v>96</v>
      </c>
      <c r="D492" s="19">
        <v>1280</v>
      </c>
    </row>
    <row r="493" spans="1:4" ht="12.75">
      <c r="A493" s="17" t="s">
        <v>115</v>
      </c>
      <c r="B493" s="18" t="s">
        <v>91</v>
      </c>
      <c r="C493" s="18" t="s">
        <v>90</v>
      </c>
      <c r="D493" s="19">
        <v>14341</v>
      </c>
    </row>
    <row r="494" spans="1:4" ht="12.75">
      <c r="A494" s="17" t="s">
        <v>115</v>
      </c>
      <c r="B494" s="18" t="s">
        <v>91</v>
      </c>
      <c r="C494" s="18" t="s">
        <v>92</v>
      </c>
      <c r="D494" s="19">
        <v>17811</v>
      </c>
    </row>
    <row r="495" spans="1:4" ht="12.75">
      <c r="A495" s="17" t="s">
        <v>115</v>
      </c>
      <c r="B495" s="18" t="s">
        <v>385</v>
      </c>
      <c r="C495" s="18" t="s">
        <v>94</v>
      </c>
      <c r="D495" s="19">
        <v>24783</v>
      </c>
    </row>
    <row r="496" spans="1:4" ht="13.5" thickBot="1">
      <c r="A496" s="20" t="s">
        <v>115</v>
      </c>
      <c r="B496" s="21" t="s">
        <v>93</v>
      </c>
      <c r="C496" s="21" t="s">
        <v>566</v>
      </c>
      <c r="D496" s="22">
        <v>26455</v>
      </c>
    </row>
    <row r="497" spans="1:4" ht="13.5" thickBot="1">
      <c r="A497" s="26" t="s">
        <v>588</v>
      </c>
      <c r="B497" s="27"/>
      <c r="C497" s="27"/>
      <c r="D497" s="28">
        <f>D476+D464</f>
        <v>187310</v>
      </c>
    </row>
    <row r="498" spans="1:4" s="38" customFormat="1" ht="13.5" thickBot="1">
      <c r="A498" s="55" t="s">
        <v>613</v>
      </c>
      <c r="B498" s="56"/>
      <c r="C498" s="56"/>
      <c r="D498" s="28">
        <f>D497+D462+D415+D340+D322+D304+D258+D244+D218+D195+D171+D108+D84+D66+D32</f>
        <v>2194090</v>
      </c>
    </row>
  </sheetData>
  <mergeCells count="21">
    <mergeCell ref="C1:D1"/>
    <mergeCell ref="C2:D2"/>
    <mergeCell ref="A245:D245"/>
    <mergeCell ref="A305:D305"/>
    <mergeCell ref="A259:D259"/>
    <mergeCell ref="A3:D3"/>
    <mergeCell ref="A4:D4"/>
    <mergeCell ref="A6:D6"/>
    <mergeCell ref="A33:D33"/>
    <mergeCell ref="A67:D67"/>
    <mergeCell ref="A463:D463"/>
    <mergeCell ref="A109:D109"/>
    <mergeCell ref="A172:D172"/>
    <mergeCell ref="A196:D196"/>
    <mergeCell ref="A341:D341"/>
    <mergeCell ref="A323:D323"/>
    <mergeCell ref="A85:D85"/>
    <mergeCell ref="D7:D9"/>
    <mergeCell ref="A7:C8"/>
    <mergeCell ref="A416:D416"/>
    <mergeCell ref="A219:D219"/>
  </mergeCells>
  <printOptions/>
  <pageMargins left="0.75" right="0.75" top="1" bottom="1" header="0.4921259845" footer="0.4921259845"/>
  <pageSetup horizontalDpi="600" verticalDpi="600" orientation="portrait" paperSize="9" scale="96" r:id="rId1"/>
  <headerFooter alignWithMargins="0">
    <oddFooter>&amp;C&amp;P</oddFooter>
  </headerFooter>
  <rowBreaks count="4" manualBreakCount="4">
    <brk id="108" max="3" man="1"/>
    <brk id="162" max="255" man="1"/>
    <brk id="268" max="3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schallnerova</cp:lastModifiedBy>
  <cp:lastPrinted>2006-04-24T12:31:32Z</cp:lastPrinted>
  <dcterms:created xsi:type="dcterms:W3CDTF">2005-04-14T10:51:20Z</dcterms:created>
  <dcterms:modified xsi:type="dcterms:W3CDTF">2006-05-03T14:33:07Z</dcterms:modified>
  <cp:category/>
  <cp:version/>
  <cp:contentType/>
  <cp:contentStatus/>
</cp:coreProperties>
</file>