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10800" activeTab="0"/>
  </bookViews>
  <sheets>
    <sheet name="RK-28-2017-15, př. 2" sheetId="1" r:id="rId1"/>
  </sheets>
  <definedNames>
    <definedName name="_xlnm.Print_Area" localSheetId="0">'RK-28-2017-15, př. 2'!$A$1:$G$75</definedName>
  </definedNames>
  <calcPr fullCalcOnLoad="1"/>
</workbook>
</file>

<file path=xl/sharedStrings.xml><?xml version="1.0" encoding="utf-8"?>
<sst xmlns="http://schemas.openxmlformats.org/spreadsheetml/2006/main" count="84" uniqueCount="66">
  <si>
    <t>II. Návrh na úpravu výdajové části rozpočtu kraje</t>
  </si>
  <si>
    <t>Příspěvek na provoz - rozpočtová položka 5331</t>
  </si>
  <si>
    <t>/v Kč/</t>
  </si>
  <si>
    <t>Kapitola</t>
  </si>
  <si>
    <t>ORJ</t>
  </si>
  <si>
    <t>Paragraf/organizace</t>
  </si>
  <si>
    <t>Příspěvek na provoz - účelový znak 00055</t>
  </si>
  <si>
    <t>Rozpočet</t>
  </si>
  <si>
    <t>schválený</t>
  </si>
  <si>
    <t>upravený</t>
  </si>
  <si>
    <t>4=2+3</t>
  </si>
  <si>
    <t>Doprava</t>
  </si>
  <si>
    <t>x</t>
  </si>
  <si>
    <t>2212 - Silnice</t>
  </si>
  <si>
    <t>Sociální věci</t>
  </si>
  <si>
    <t>Zdravotnictví</t>
  </si>
  <si>
    <t>3522 - Ostatní nemocnice</t>
  </si>
  <si>
    <t>Zvýšení běžných výdajů kraje celkem</t>
  </si>
  <si>
    <t>4357 - Domovy pro osoby se zdr.postižením a domovy se zvl.režimem</t>
  </si>
  <si>
    <t>4350 - Domovy pro seniory</t>
  </si>
  <si>
    <t>/v tis. Kč/</t>
  </si>
  <si>
    <t>Zvýšení kapitálových výdajů kraje celkem</t>
  </si>
  <si>
    <t>Dotace úhrnem</t>
  </si>
  <si>
    <t>Školství</t>
  </si>
  <si>
    <t>3127 - Střední školy</t>
  </si>
  <si>
    <t>3133 - Dětské domovy</t>
  </si>
  <si>
    <t>B. Investiční příspěvek - rozpočtová položka 6351</t>
  </si>
  <si>
    <t>Investiční příspěvek - účelový znak 00055</t>
  </si>
  <si>
    <t>3122 - Střední odborné školy</t>
  </si>
  <si>
    <t>Krajská správa a údržba silnic Vysočiny</t>
  </si>
  <si>
    <t>Domov Jeřabina Pelhřimov</t>
  </si>
  <si>
    <t xml:space="preserve">Domov Kopretina Černovice </t>
  </si>
  <si>
    <t>Domov pro seniory Velké Meziříčí</t>
  </si>
  <si>
    <t xml:space="preserve">Nemocnice Jihlava </t>
  </si>
  <si>
    <t>Nemocnice Havlíčkův Brod</t>
  </si>
  <si>
    <t>Domov Lidmaň</t>
  </si>
  <si>
    <t>Domov pro seniory Mitrov</t>
  </si>
  <si>
    <t>4357 - Domovy pro osoby se zdravotním postižením a domovy se zvláštním režimem</t>
  </si>
  <si>
    <t>Rozpočet                po změně</t>
  </si>
  <si>
    <t>3121 - Gymnázia</t>
  </si>
  <si>
    <t>Rozpočet               po změně</t>
  </si>
  <si>
    <t>Návrh  na změnu</t>
  </si>
  <si>
    <t>Domov pro seniory Humpolec</t>
  </si>
  <si>
    <t>Gymnázium Třebíč</t>
  </si>
  <si>
    <t>Gymnázium Velké Meziříčí</t>
  </si>
  <si>
    <t>Vyšší odborná škola a Střední škola veterinární, zemědělská a zdravotnická Třebíč</t>
  </si>
  <si>
    <t>Vyšší odborná škola, Obchodní akademie a Střední odborné učiliště technické Chotěboř</t>
  </si>
  <si>
    <t>Česká zemědělská akademie v Humpolci, střední škola</t>
  </si>
  <si>
    <t>Střední škola stavební Jihlava</t>
  </si>
  <si>
    <t>Střední průmyslová škola Třebíč</t>
  </si>
  <si>
    <t>Gymnázium a obchodní akademie Pelhřimov</t>
  </si>
  <si>
    <t>Střední odborná škola Nové Město na Moravě</t>
  </si>
  <si>
    <t>Hotelová škola Světlá a Střední odborná škola řemesel Velké Meziříčí</t>
  </si>
  <si>
    <t xml:space="preserve">Vyšší odborná škola a Střední průmyslová škola Žďár nad Sázavou </t>
  </si>
  <si>
    <t>Vyšší odborná škola a Střední odborná škola zemědělsko-technická Bystřice nad Pernštejnem</t>
  </si>
  <si>
    <t>Střední odborná škola a Střední odborné učiliště Třešť</t>
  </si>
  <si>
    <t>Střední škola stavební Třebíč</t>
  </si>
  <si>
    <t>Střední průmyslová škola a Střední odborné učiliště Pelhřimov</t>
  </si>
  <si>
    <t>Střední škola řemesel a služeb Moravské Budějovice</t>
  </si>
  <si>
    <t>Střední škola průmyslová, technická a automobilní Jihlava</t>
  </si>
  <si>
    <t>Obchodní akademie a Hotelová škola Havlíčkův Brod</t>
  </si>
  <si>
    <t>počet stran: 1</t>
  </si>
  <si>
    <t>Gymnázium a Střední odborná škola Moravské Budějovice, Tyršova 365</t>
  </si>
  <si>
    <t>Dětský domov, Humpolec, Libická 928</t>
  </si>
  <si>
    <t>Dětský domov, Senožaty 199</t>
  </si>
  <si>
    <t>RK-28-2017-15,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</si>
</sst>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top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15" xfId="0" applyFont="1" applyBorder="1" applyAlignment="1">
      <alignment horizontal="left" vertical="top"/>
    </xf>
    <xf numFmtId="0" fontId="17" fillId="0" borderId="15" xfId="0" applyFont="1" applyBorder="1" applyAlignment="1">
      <alignment horizontal="center" vertical="top"/>
    </xf>
    <xf numFmtId="4" fontId="15" fillId="0" borderId="16" xfId="0" applyNumberFormat="1" applyFont="1" applyBorder="1" applyAlignment="1">
      <alignment/>
    </xf>
    <xf numFmtId="0" fontId="19" fillId="33" borderId="15" xfId="0" applyFont="1" applyFill="1" applyBorder="1" applyAlignment="1">
      <alignment horizontal="left" vertical="top"/>
    </xf>
    <xf numFmtId="0" fontId="19" fillId="33" borderId="15" xfId="0" applyFont="1" applyFill="1" applyBorder="1" applyAlignment="1">
      <alignment horizontal="center" vertical="top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7" fillId="35" borderId="21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/>
    </xf>
    <xf numFmtId="0" fontId="12" fillId="0" borderId="17" xfId="0" applyFont="1" applyBorder="1" applyAlignment="1">
      <alignment horizontal="left"/>
    </xf>
    <xf numFmtId="4" fontId="15" fillId="0" borderId="17" xfId="0" applyNumberFormat="1" applyFont="1" applyBorder="1" applyAlignment="1">
      <alignment horizontal="right"/>
    </xf>
    <xf numFmtId="4" fontId="15" fillId="0" borderId="23" xfId="0" applyNumberFormat="1" applyFont="1" applyBorder="1" applyAlignment="1">
      <alignment/>
    </xf>
    <xf numFmtId="4" fontId="15" fillId="0" borderId="20" xfId="0" applyNumberFormat="1" applyFont="1" applyBorder="1" applyAlignment="1">
      <alignment horizontal="right"/>
    </xf>
    <xf numFmtId="0" fontId="19" fillId="0" borderId="24" xfId="0" applyFont="1" applyBorder="1" applyAlignment="1">
      <alignment horizontal="left" vertical="top"/>
    </xf>
    <xf numFmtId="0" fontId="17" fillId="0" borderId="24" xfId="0" applyFont="1" applyBorder="1" applyAlignment="1">
      <alignment horizontal="center" vertical="top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5" xfId="0" applyFont="1" applyFill="1" applyBorder="1" applyAlignment="1">
      <alignment horizontal="center" vertical="center" wrapText="1"/>
    </xf>
    <xf numFmtId="0" fontId="18" fillId="35" borderId="2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 vertical="center"/>
    </xf>
    <xf numFmtId="0" fontId="12" fillId="0" borderId="28" xfId="0" applyFont="1" applyBorder="1" applyAlignment="1">
      <alignment horizontal="left" vertical="center"/>
    </xf>
    <xf numFmtId="4" fontId="15" fillId="0" borderId="28" xfId="0" applyNumberFormat="1" applyFont="1" applyBorder="1" applyAlignment="1">
      <alignment horizontal="right" vertical="center"/>
    </xf>
    <xf numFmtId="4" fontId="15" fillId="0" borderId="29" xfId="0" applyNumberFormat="1" applyFont="1" applyBorder="1" applyAlignment="1">
      <alignment vertical="center"/>
    </xf>
    <xf numFmtId="4" fontId="15" fillId="0" borderId="30" xfId="0" applyNumberFormat="1" applyFont="1" applyBorder="1" applyAlignment="1">
      <alignment vertical="center"/>
    </xf>
    <xf numFmtId="4" fontId="15" fillId="0" borderId="31" xfId="0" applyNumberFormat="1" applyFont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4" fontId="2" fillId="0" borderId="28" xfId="0" applyNumberFormat="1" applyFont="1" applyBorder="1" applyAlignment="1">
      <alignment horizontal="right" vertical="center"/>
    </xf>
    <xf numFmtId="4" fontId="2" fillId="0" borderId="29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8" fillId="36" borderId="26" xfId="0" applyFont="1" applyFill="1" applyBorder="1" applyAlignment="1">
      <alignment horizontal="left" vertical="center"/>
    </xf>
    <xf numFmtId="0" fontId="65" fillId="36" borderId="0" xfId="0" applyFont="1" applyFill="1" applyAlignment="1">
      <alignment/>
    </xf>
    <xf numFmtId="0" fontId="65" fillId="36" borderId="15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12" fillId="36" borderId="30" xfId="0" applyFont="1" applyFill="1" applyBorder="1" applyAlignment="1" applyProtection="1">
      <alignment vertical="center" wrapText="1"/>
      <protection locked="0"/>
    </xf>
    <xf numFmtId="4" fontId="2" fillId="36" borderId="28" xfId="0" applyNumberFormat="1" applyFont="1" applyFill="1" applyBorder="1" applyAlignment="1">
      <alignment vertical="center"/>
    </xf>
    <xf numFmtId="4" fontId="2" fillId="36" borderId="29" xfId="0" applyNumberFormat="1" applyFont="1" applyFill="1" applyBorder="1" applyAlignment="1">
      <alignment vertical="center"/>
    </xf>
    <xf numFmtId="4" fontId="2" fillId="36" borderId="30" xfId="0" applyNumberFormat="1" applyFont="1" applyFill="1" applyBorder="1" applyAlignment="1">
      <alignment vertical="center"/>
    </xf>
    <xf numFmtId="4" fontId="2" fillId="36" borderId="31" xfId="0" applyNumberFormat="1" applyFont="1" applyFill="1" applyBorder="1" applyAlignment="1">
      <alignment vertical="center"/>
    </xf>
    <xf numFmtId="0" fontId="8" fillId="36" borderId="30" xfId="0" applyFont="1" applyFill="1" applyBorder="1" applyAlignment="1">
      <alignment vertical="center" wrapText="1"/>
    </xf>
    <xf numFmtId="0" fontId="12" fillId="36" borderId="30" xfId="0" applyFont="1" applyFill="1" applyBorder="1" applyAlignment="1">
      <alignment vertical="center" wrapText="1"/>
    </xf>
    <xf numFmtId="4" fontId="11" fillId="36" borderId="28" xfId="0" applyNumberFormat="1" applyFont="1" applyFill="1" applyBorder="1" applyAlignment="1">
      <alignment horizontal="right" vertical="center"/>
    </xf>
    <xf numFmtId="4" fontId="11" fillId="36" borderId="29" xfId="0" applyNumberFormat="1" applyFont="1" applyFill="1" applyBorder="1" applyAlignment="1">
      <alignment horizontal="right" vertical="center"/>
    </xf>
    <xf numFmtId="0" fontId="12" fillId="36" borderId="30" xfId="0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2" fillId="36" borderId="15" xfId="0" applyFont="1" applyFill="1" applyBorder="1" applyAlignment="1">
      <alignment horizontal="center" vertical="center"/>
    </xf>
    <xf numFmtId="4" fontId="2" fillId="36" borderId="17" xfId="0" applyNumberFormat="1" applyFont="1" applyFill="1" applyBorder="1" applyAlignment="1">
      <alignment vertical="center"/>
    </xf>
    <xf numFmtId="4" fontId="2" fillId="36" borderId="23" xfId="0" applyNumberFormat="1" applyFont="1" applyFill="1" applyBorder="1" applyAlignment="1">
      <alignment vertical="center"/>
    </xf>
    <xf numFmtId="4" fontId="2" fillId="36" borderId="16" xfId="0" applyNumberFormat="1" applyFont="1" applyFill="1" applyBorder="1" applyAlignment="1">
      <alignment vertical="center"/>
    </xf>
    <xf numFmtId="4" fontId="2" fillId="36" borderId="20" xfId="0" applyNumberFormat="1" applyFont="1" applyFill="1" applyBorder="1" applyAlignment="1">
      <alignment vertical="center"/>
    </xf>
    <xf numFmtId="4" fontId="2" fillId="36" borderId="33" xfId="0" applyNumberFormat="1" applyFont="1" applyFill="1" applyBorder="1" applyAlignment="1">
      <alignment vertical="center"/>
    </xf>
    <xf numFmtId="4" fontId="2" fillId="36" borderId="31" xfId="0" applyNumberFormat="1" applyFont="1" applyFill="1" applyBorder="1" applyAlignment="1">
      <alignment horizontal="right" vertical="center"/>
    </xf>
    <xf numFmtId="4" fontId="2" fillId="36" borderId="36" xfId="0" applyNumberFormat="1" applyFont="1" applyFill="1" applyBorder="1" applyAlignment="1">
      <alignment horizontal="right" vertical="center"/>
    </xf>
    <xf numFmtId="4" fontId="66" fillId="0" borderId="28" xfId="0" applyNumberFormat="1" applyFont="1" applyBorder="1" applyAlignment="1">
      <alignment horizontal="right" vertical="center"/>
    </xf>
    <xf numFmtId="4" fontId="66" fillId="0" borderId="31" xfId="0" applyNumberFormat="1" applyFont="1" applyBorder="1" applyAlignment="1">
      <alignment horizontal="right" vertical="center"/>
    </xf>
    <xf numFmtId="4" fontId="66" fillId="0" borderId="26" xfId="0" applyNumberFormat="1" applyFont="1" applyFill="1" applyBorder="1" applyAlignment="1">
      <alignment horizontal="right" vertical="center"/>
    </xf>
    <xf numFmtId="4" fontId="66" fillId="0" borderId="32" xfId="0" applyNumberFormat="1" applyFont="1" applyFill="1" applyBorder="1" applyAlignment="1">
      <alignment horizontal="right" vertical="center"/>
    </xf>
    <xf numFmtId="4" fontId="66" fillId="0" borderId="33" xfId="0" applyNumberFormat="1" applyFont="1" applyFill="1" applyBorder="1" applyAlignment="1">
      <alignment vertical="center"/>
    </xf>
    <xf numFmtId="4" fontId="66" fillId="0" borderId="33" xfId="0" applyNumberFormat="1" applyFont="1" applyBorder="1" applyAlignment="1">
      <alignment vertical="center"/>
    </xf>
    <xf numFmtId="0" fontId="8" fillId="0" borderId="30" xfId="0" applyFont="1" applyBorder="1" applyAlignment="1">
      <alignment horizontal="left" vertical="center" wrapText="1"/>
    </xf>
    <xf numFmtId="4" fontId="66" fillId="0" borderId="37" xfId="0" applyNumberFormat="1" applyFont="1" applyBorder="1" applyAlignment="1">
      <alignment horizontal="right" vertical="center"/>
    </xf>
    <xf numFmtId="4" fontId="66" fillId="0" borderId="30" xfId="0" applyNumberFormat="1" applyFont="1" applyBorder="1" applyAlignment="1">
      <alignment horizontal="right" vertical="center"/>
    </xf>
    <xf numFmtId="4" fontId="66" fillId="0" borderId="26" xfId="0" applyNumberFormat="1" applyFont="1" applyBorder="1" applyAlignment="1">
      <alignment horizontal="right" vertical="center"/>
    </xf>
    <xf numFmtId="4" fontId="66" fillId="0" borderId="32" xfId="0" applyNumberFormat="1" applyFont="1" applyBorder="1" applyAlignment="1">
      <alignment horizontal="right" vertical="center"/>
    </xf>
    <xf numFmtId="4" fontId="66" fillId="0" borderId="33" xfId="0" applyNumberFormat="1" applyFont="1" applyBorder="1" applyAlignment="1">
      <alignment horizontal="righ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4" fontId="10" fillId="34" borderId="39" xfId="0" applyNumberFormat="1" applyFont="1" applyFill="1" applyBorder="1" applyAlignment="1">
      <alignment vertical="center"/>
    </xf>
    <xf numFmtId="4" fontId="10" fillId="34" borderId="40" xfId="0" applyNumberFormat="1" applyFont="1" applyFill="1" applyBorder="1" applyAlignment="1">
      <alignment vertical="center"/>
    </xf>
    <xf numFmtId="4" fontId="10" fillId="34" borderId="41" xfId="0" applyNumberFormat="1" applyFont="1" applyFill="1" applyBorder="1" applyAlignment="1">
      <alignment vertical="center"/>
    </xf>
    <xf numFmtId="4" fontId="10" fillId="34" borderId="38" xfId="0" applyNumberFormat="1" applyFont="1" applyFill="1" applyBorder="1" applyAlignment="1">
      <alignment vertical="center"/>
    </xf>
    <xf numFmtId="0" fontId="7" fillId="34" borderId="39" xfId="0" applyFont="1" applyFill="1" applyBorder="1" applyAlignment="1">
      <alignment horizontal="center" vertical="center"/>
    </xf>
    <xf numFmtId="4" fontId="10" fillId="34" borderId="39" xfId="0" applyNumberFormat="1" applyFont="1" applyFill="1" applyBorder="1" applyAlignment="1">
      <alignment horizontal="right" vertical="center"/>
    </xf>
    <xf numFmtId="4" fontId="10" fillId="34" borderId="40" xfId="0" applyNumberFormat="1" applyFont="1" applyFill="1" applyBorder="1" applyAlignment="1">
      <alignment horizontal="right" vertical="center"/>
    </xf>
    <xf numFmtId="4" fontId="10" fillId="34" borderId="42" xfId="0" applyNumberFormat="1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vertical="center"/>
    </xf>
    <xf numFmtId="0" fontId="67" fillId="0" borderId="26" xfId="0" applyFont="1" applyBorder="1" applyAlignment="1">
      <alignment horizontal="center" vertical="center" wrapText="1"/>
    </xf>
    <xf numFmtId="0" fontId="8" fillId="36" borderId="26" xfId="0" applyFont="1" applyFill="1" applyBorder="1" applyAlignment="1">
      <alignment horizontal="left" vertical="center" wrapText="1"/>
    </xf>
    <xf numFmtId="4" fontId="2" fillId="36" borderId="26" xfId="0" applyNumberFormat="1" applyFont="1" applyFill="1" applyBorder="1" applyAlignment="1">
      <alignment horizontal="right" vertical="center"/>
    </xf>
    <xf numFmtId="4" fontId="2" fillId="36" borderId="32" xfId="0" applyNumberFormat="1" applyFont="1" applyFill="1" applyBorder="1" applyAlignment="1">
      <alignment horizontal="right" vertical="center"/>
    </xf>
    <xf numFmtId="4" fontId="2" fillId="36" borderId="33" xfId="0" applyNumberFormat="1" applyFont="1" applyFill="1" applyBorder="1" applyAlignment="1">
      <alignment horizontal="right" vertical="center"/>
    </xf>
    <xf numFmtId="0" fontId="6" fillId="36" borderId="27" xfId="0" applyFont="1" applyFill="1" applyBorder="1" applyAlignment="1">
      <alignment horizontal="center" vertical="center"/>
    </xf>
    <xf numFmtId="0" fontId="6" fillId="37" borderId="38" xfId="0" applyFont="1" applyFill="1" applyBorder="1" applyAlignment="1">
      <alignment horizontal="left" vertical="center"/>
    </xf>
    <xf numFmtId="0" fontId="6" fillId="37" borderId="38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/>
    </xf>
    <xf numFmtId="4" fontId="10" fillId="37" borderId="39" xfId="0" applyNumberFormat="1" applyFont="1" applyFill="1" applyBorder="1" applyAlignment="1">
      <alignment vertical="center"/>
    </xf>
    <xf numFmtId="4" fontId="10" fillId="37" borderId="40" xfId="0" applyNumberFormat="1" applyFont="1" applyFill="1" applyBorder="1" applyAlignment="1">
      <alignment vertical="center"/>
    </xf>
    <xf numFmtId="4" fontId="10" fillId="37" borderId="38" xfId="0" applyNumberFormat="1" applyFont="1" applyFill="1" applyBorder="1" applyAlignment="1">
      <alignment vertical="center"/>
    </xf>
    <xf numFmtId="4" fontId="10" fillId="37" borderId="42" xfId="0" applyNumberFormat="1" applyFont="1" applyFill="1" applyBorder="1" applyAlignment="1">
      <alignment vertical="center"/>
    </xf>
    <xf numFmtId="4" fontId="66" fillId="36" borderId="26" xfId="0" applyNumberFormat="1" applyFont="1" applyFill="1" applyBorder="1" applyAlignment="1">
      <alignment vertical="center"/>
    </xf>
    <xf numFmtId="4" fontId="66" fillId="36" borderId="32" xfId="0" applyNumberFormat="1" applyFont="1" applyFill="1" applyBorder="1" applyAlignment="1">
      <alignment vertical="center"/>
    </xf>
    <xf numFmtId="4" fontId="66" fillId="36" borderId="27" xfId="0" applyNumberFormat="1" applyFont="1" applyFill="1" applyBorder="1" applyAlignment="1">
      <alignment vertical="center"/>
    </xf>
    <xf numFmtId="4" fontId="66" fillId="36" borderId="28" xfId="0" applyNumberFormat="1" applyFont="1" applyFill="1" applyBorder="1" applyAlignment="1">
      <alignment horizontal="right" vertical="center"/>
    </xf>
    <xf numFmtId="4" fontId="66" fillId="36" borderId="29" xfId="0" applyNumberFormat="1" applyFont="1" applyFill="1" applyBorder="1" applyAlignment="1">
      <alignment horizontal="right" vertical="center"/>
    </xf>
    <xf numFmtId="4" fontId="66" fillId="36" borderId="30" xfId="0" applyNumberFormat="1" applyFont="1" applyFill="1" applyBorder="1" applyAlignment="1">
      <alignment vertical="center"/>
    </xf>
    <xf numFmtId="4" fontId="66" fillId="36" borderId="31" xfId="0" applyNumberFormat="1" applyFont="1" applyFill="1" applyBorder="1" applyAlignment="1">
      <alignment vertical="center"/>
    </xf>
    <xf numFmtId="4" fontId="66" fillId="36" borderId="28" xfId="0" applyNumberFormat="1" applyFont="1" applyFill="1" applyBorder="1" applyAlignment="1">
      <alignment vertical="center"/>
    </xf>
    <xf numFmtId="4" fontId="66" fillId="36" borderId="29" xfId="0" applyNumberFormat="1" applyFont="1" applyFill="1" applyBorder="1" applyAlignment="1">
      <alignment vertical="center"/>
    </xf>
    <xf numFmtId="4" fontId="68" fillId="36" borderId="39" xfId="0" applyNumberFormat="1" applyFont="1" applyFill="1" applyBorder="1" applyAlignment="1">
      <alignment horizontal="right" vertical="center"/>
    </xf>
    <xf numFmtId="4" fontId="68" fillId="36" borderId="38" xfId="0" applyNumberFormat="1" applyFont="1" applyFill="1" applyBorder="1" applyAlignment="1">
      <alignment horizontal="right" vertical="center"/>
    </xf>
    <xf numFmtId="0" fontId="19" fillId="34" borderId="39" xfId="0" applyFont="1" applyFill="1" applyBorder="1" applyAlignment="1">
      <alignment horizontal="center" vertical="center"/>
    </xf>
    <xf numFmtId="4" fontId="21" fillId="34" borderId="39" xfId="0" applyNumberFormat="1" applyFont="1" applyFill="1" applyBorder="1" applyAlignment="1">
      <alignment horizontal="right" vertical="center"/>
    </xf>
    <xf numFmtId="4" fontId="21" fillId="34" borderId="40" xfId="0" applyNumberFormat="1" applyFont="1" applyFill="1" applyBorder="1" applyAlignment="1">
      <alignment horizontal="right" vertical="center"/>
    </xf>
    <xf numFmtId="4" fontId="21" fillId="34" borderId="38" xfId="0" applyNumberFormat="1" applyFont="1" applyFill="1" applyBorder="1" applyAlignment="1">
      <alignment horizontal="right" vertical="center"/>
    </xf>
    <xf numFmtId="4" fontId="21" fillId="34" borderId="42" xfId="0" applyNumberFormat="1" applyFont="1" applyFill="1" applyBorder="1" applyAlignment="1">
      <alignment horizontal="right" vertical="center"/>
    </xf>
    <xf numFmtId="4" fontId="69" fillId="0" borderId="26" xfId="0" applyNumberFormat="1" applyFont="1" applyBorder="1" applyAlignment="1">
      <alignment horizontal="right" vertical="center"/>
    </xf>
    <xf numFmtId="4" fontId="69" fillId="0" borderId="32" xfId="0" applyNumberFormat="1" applyFont="1" applyBorder="1" applyAlignment="1">
      <alignment horizontal="right" vertical="center"/>
    </xf>
    <xf numFmtId="4" fontId="69" fillId="0" borderId="44" xfId="0" applyNumberFormat="1" applyFont="1" applyBorder="1" applyAlignment="1">
      <alignment horizontal="right" vertical="center"/>
    </xf>
    <xf numFmtId="4" fontId="69" fillId="0" borderId="27" xfId="0" applyNumberFormat="1" applyFont="1" applyBorder="1" applyAlignment="1">
      <alignment horizontal="right" vertical="center"/>
    </xf>
    <xf numFmtId="4" fontId="68" fillId="36" borderId="4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4" fillId="35" borderId="39" xfId="0" applyFont="1" applyFill="1" applyBorder="1" applyAlignment="1">
      <alignment vertical="center"/>
    </xf>
    <xf numFmtId="0" fontId="4" fillId="35" borderId="43" xfId="0" applyFont="1" applyFill="1" applyBorder="1" applyAlignment="1">
      <alignment vertical="center"/>
    </xf>
    <xf numFmtId="4" fontId="4" fillId="35" borderId="39" xfId="0" applyNumberFormat="1" applyFont="1" applyFill="1" applyBorder="1" applyAlignment="1">
      <alignment vertical="center"/>
    </xf>
    <xf numFmtId="4" fontId="4" fillId="35" borderId="40" xfId="0" applyNumberFormat="1" applyFont="1" applyFill="1" applyBorder="1" applyAlignment="1">
      <alignment vertical="center"/>
    </xf>
    <xf numFmtId="4" fontId="4" fillId="35" borderId="38" xfId="0" applyNumberFormat="1" applyFont="1" applyFill="1" applyBorder="1" applyAlignment="1">
      <alignment vertical="center"/>
    </xf>
    <xf numFmtId="4" fontId="2" fillId="36" borderId="28" xfId="0" applyNumberFormat="1" applyFont="1" applyFill="1" applyBorder="1" applyAlignment="1">
      <alignment horizontal="right" vertical="center"/>
    </xf>
    <xf numFmtId="4" fontId="2" fillId="36" borderId="29" xfId="0" applyNumberFormat="1" applyFont="1" applyFill="1" applyBorder="1" applyAlignment="1">
      <alignment horizontal="right" vertical="center"/>
    </xf>
    <xf numFmtId="0" fontId="8" fillId="36" borderId="28" xfId="47" applyFont="1" applyFill="1" applyBorder="1" applyAlignment="1">
      <alignment vertical="center" wrapText="1"/>
      <protection/>
    </xf>
    <xf numFmtId="4" fontId="66" fillId="0" borderId="27" xfId="0" applyNumberFormat="1" applyFont="1" applyFill="1" applyBorder="1" applyAlignment="1">
      <alignment horizontal="right" vertical="center"/>
    </xf>
    <xf numFmtId="0" fontId="22" fillId="36" borderId="39" xfId="0" applyFont="1" applyFill="1" applyBorder="1" applyAlignment="1">
      <alignment horizontal="left" vertical="center" wrapText="1"/>
    </xf>
    <xf numFmtId="0" fontId="65" fillId="36" borderId="43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68" fillId="36" borderId="39" xfId="0" applyFont="1" applyFill="1" applyBorder="1" applyAlignment="1">
      <alignment horizontal="left" vertical="center" wrapText="1"/>
    </xf>
    <xf numFmtId="0" fontId="68" fillId="36" borderId="43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27" xfId="0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/>
    </xf>
    <xf numFmtId="0" fontId="18" fillId="35" borderId="47" xfId="0" applyFont="1" applyFill="1" applyBorder="1" applyAlignment="1">
      <alignment horizontal="center"/>
    </xf>
    <xf numFmtId="0" fontId="18" fillId="35" borderId="48" xfId="0" applyFont="1" applyFill="1" applyBorder="1" applyAlignment="1">
      <alignment horizontal="center"/>
    </xf>
    <xf numFmtId="0" fontId="17" fillId="35" borderId="28" xfId="0" applyFont="1" applyFill="1" applyBorder="1" applyAlignment="1">
      <alignment horizontal="center"/>
    </xf>
    <xf numFmtId="0" fontId="17" fillId="35" borderId="49" xfId="0" applyFont="1" applyFill="1" applyBorder="1" applyAlignment="1">
      <alignment horizontal="center"/>
    </xf>
    <xf numFmtId="0" fontId="17" fillId="35" borderId="50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36" xfId="0" applyFont="1" applyFill="1" applyBorder="1" applyAlignment="1">
      <alignment horizontal="center" vertical="center" wrapText="1"/>
    </xf>
    <xf numFmtId="0" fontId="17" fillId="35" borderId="52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-28-2008-21, př.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G4" sqref="G4"/>
    </sheetView>
  </sheetViews>
  <sheetFormatPr defaultColWidth="9.140625" defaultRowHeight="15" customHeight="1"/>
  <cols>
    <col min="1" max="1" width="11.57421875" style="1" customWidth="1"/>
    <col min="2" max="2" width="5.7109375" style="1" customWidth="1"/>
    <col min="3" max="3" width="57.140625" style="1" customWidth="1"/>
    <col min="4" max="4" width="9.8515625" style="1" customWidth="1"/>
    <col min="5" max="5" width="9.28125" style="1" customWidth="1"/>
    <col min="6" max="6" width="16.421875" style="1" customWidth="1"/>
    <col min="7" max="7" width="14.57421875" style="1" customWidth="1"/>
    <col min="8" max="16384" width="9.140625" style="1" customWidth="1"/>
  </cols>
  <sheetData>
    <row r="1" spans="6:7" ht="15" customHeight="1">
      <c r="F1" s="2"/>
      <c r="G1" s="47" t="s">
        <v>65</v>
      </c>
    </row>
    <row r="2" spans="6:7" ht="15" customHeight="1">
      <c r="F2" s="2"/>
      <c r="G2" s="47" t="s">
        <v>61</v>
      </c>
    </row>
    <row r="3" spans="1:7" ht="15" customHeight="1">
      <c r="A3" s="3"/>
      <c r="B3" s="3"/>
      <c r="C3" s="3"/>
      <c r="D3" s="3"/>
      <c r="E3" s="3"/>
      <c r="F3" s="3"/>
      <c r="G3" s="3"/>
    </row>
    <row r="4" ht="15" customHeight="1">
      <c r="A4" s="4" t="s">
        <v>0</v>
      </c>
    </row>
    <row r="5" ht="15" customHeight="1">
      <c r="A5" s="4"/>
    </row>
    <row r="6" ht="15" customHeight="1">
      <c r="A6" s="4" t="s">
        <v>1</v>
      </c>
    </row>
    <row r="7" spans="1:7" ht="15" customHeight="1" thickBot="1">
      <c r="A7" s="5"/>
      <c r="B7" s="5"/>
      <c r="G7" s="6" t="s">
        <v>2</v>
      </c>
    </row>
    <row r="8" spans="1:7" ht="15" customHeight="1">
      <c r="A8" s="174" t="s">
        <v>3</v>
      </c>
      <c r="B8" s="174" t="s">
        <v>4</v>
      </c>
      <c r="C8" s="176" t="s">
        <v>5</v>
      </c>
      <c r="D8" s="179" t="s">
        <v>6</v>
      </c>
      <c r="E8" s="180"/>
      <c r="F8" s="180"/>
      <c r="G8" s="181"/>
    </row>
    <row r="9" spans="1:7" ht="15" customHeight="1">
      <c r="A9" s="175"/>
      <c r="B9" s="175"/>
      <c r="C9" s="177"/>
      <c r="D9" s="182" t="s">
        <v>7</v>
      </c>
      <c r="E9" s="183"/>
      <c r="F9" s="184" t="s">
        <v>41</v>
      </c>
      <c r="G9" s="186" t="s">
        <v>38</v>
      </c>
    </row>
    <row r="10" spans="1:7" ht="15" customHeight="1" thickBot="1">
      <c r="A10" s="175"/>
      <c r="B10" s="175"/>
      <c r="C10" s="178"/>
      <c r="D10" s="34" t="s">
        <v>8</v>
      </c>
      <c r="E10" s="35" t="s">
        <v>9</v>
      </c>
      <c r="F10" s="185"/>
      <c r="G10" s="187"/>
    </row>
    <row r="11" spans="1:7" ht="18" customHeight="1" thickBot="1">
      <c r="A11" s="7"/>
      <c r="B11" s="7"/>
      <c r="C11" s="8"/>
      <c r="D11" s="9">
        <v>1</v>
      </c>
      <c r="E11" s="10">
        <v>2</v>
      </c>
      <c r="F11" s="11">
        <v>3</v>
      </c>
      <c r="G11" s="11" t="s">
        <v>10</v>
      </c>
    </row>
    <row r="12" spans="1:7" ht="15" customHeight="1" thickBot="1">
      <c r="A12" s="115" t="s">
        <v>11</v>
      </c>
      <c r="B12" s="116">
        <v>1000</v>
      </c>
      <c r="C12" s="122" t="s">
        <v>12</v>
      </c>
      <c r="D12" s="123">
        <f>SUM(D13)</f>
        <v>0</v>
      </c>
      <c r="E12" s="124">
        <f>SUM(E13)</f>
        <v>0</v>
      </c>
      <c r="F12" s="125">
        <f>SUM(F13)</f>
        <v>750350.42</v>
      </c>
      <c r="G12" s="125">
        <f>SUM(E12:F12)</f>
        <v>750350.42</v>
      </c>
    </row>
    <row r="13" spans="1:7" ht="15" customHeight="1">
      <c r="A13" s="61"/>
      <c r="B13" s="62"/>
      <c r="C13" s="60" t="s">
        <v>13</v>
      </c>
      <c r="D13" s="105">
        <f>SUM(D14:D14)</f>
        <v>0</v>
      </c>
      <c r="E13" s="106">
        <f>SUM(E14:E14)</f>
        <v>0</v>
      </c>
      <c r="F13" s="107">
        <f>SUM(F14:F14)</f>
        <v>750350.42</v>
      </c>
      <c r="G13" s="108">
        <f>SUM(E13:F13)</f>
        <v>750350.42</v>
      </c>
    </row>
    <row r="14" spans="1:7" ht="15" customHeight="1" thickBot="1">
      <c r="A14" s="63"/>
      <c r="B14" s="64"/>
      <c r="C14" s="80" t="s">
        <v>29</v>
      </c>
      <c r="D14" s="65">
        <v>0</v>
      </c>
      <c r="E14" s="66">
        <v>0</v>
      </c>
      <c r="F14" s="67">
        <v>750350.42</v>
      </c>
      <c r="G14" s="100">
        <f>SUM(D14+F14)</f>
        <v>750350.42</v>
      </c>
    </row>
    <row r="15" spans="1:7" ht="15" customHeight="1" thickBot="1">
      <c r="A15" s="115" t="s">
        <v>14</v>
      </c>
      <c r="B15" s="116">
        <v>5100</v>
      </c>
      <c r="C15" s="117" t="s">
        <v>12</v>
      </c>
      <c r="D15" s="118">
        <f>SUM(D16+D20)</f>
        <v>0</v>
      </c>
      <c r="E15" s="119">
        <f>SUM(E16+E20)</f>
        <v>0</v>
      </c>
      <c r="F15" s="120">
        <f>SUM(F16+F20)</f>
        <v>87666.5</v>
      </c>
      <c r="G15" s="121">
        <f>SUM(E15:F15)</f>
        <v>87666.5</v>
      </c>
    </row>
    <row r="16" spans="1:7" ht="27.75" customHeight="1">
      <c r="A16" s="63"/>
      <c r="B16" s="71"/>
      <c r="C16" s="50" t="s">
        <v>37</v>
      </c>
      <c r="D16" s="112">
        <f>SUM(D17)</f>
        <v>0</v>
      </c>
      <c r="E16" s="113">
        <f>SUM(E17)</f>
        <v>0</v>
      </c>
      <c r="F16" s="114">
        <f>F17+F18+F19</f>
        <v>67337.5</v>
      </c>
      <c r="G16" s="114">
        <f>G17+G18+G19</f>
        <v>67337.5</v>
      </c>
    </row>
    <row r="17" spans="1:7" ht="15" customHeight="1">
      <c r="A17" s="63"/>
      <c r="B17" s="71"/>
      <c r="C17" s="51" t="s">
        <v>30</v>
      </c>
      <c r="D17" s="69">
        <v>0</v>
      </c>
      <c r="E17" s="70">
        <v>0</v>
      </c>
      <c r="F17" s="72">
        <v>60514.5</v>
      </c>
      <c r="G17" s="101">
        <v>60514.5</v>
      </c>
    </row>
    <row r="18" spans="1:7" ht="15" customHeight="1">
      <c r="A18" s="63"/>
      <c r="B18" s="71"/>
      <c r="C18" s="51" t="s">
        <v>31</v>
      </c>
      <c r="D18" s="73">
        <v>0</v>
      </c>
      <c r="E18" s="74">
        <v>0</v>
      </c>
      <c r="F18" s="75">
        <v>2323</v>
      </c>
      <c r="G18" s="101">
        <f>E18+F18</f>
        <v>2323</v>
      </c>
    </row>
    <row r="19" spans="1:7" ht="15" customHeight="1">
      <c r="A19" s="63"/>
      <c r="B19" s="71"/>
      <c r="C19" s="109" t="s">
        <v>35</v>
      </c>
      <c r="D19" s="76">
        <v>0</v>
      </c>
      <c r="E19" s="77">
        <v>0</v>
      </c>
      <c r="F19" s="78">
        <v>4500</v>
      </c>
      <c r="G19" s="102">
        <f>E19+F19</f>
        <v>4500</v>
      </c>
    </row>
    <row r="20" spans="1:7" ht="15" customHeight="1">
      <c r="A20" s="63"/>
      <c r="B20" s="71"/>
      <c r="C20" s="128" t="s">
        <v>19</v>
      </c>
      <c r="D20" s="103">
        <f>SUM(D21:D23)</f>
        <v>0</v>
      </c>
      <c r="E20" s="110">
        <f>SUM(E21:E23)</f>
        <v>0</v>
      </c>
      <c r="F20" s="111">
        <f>F21+F22+F23</f>
        <v>20329</v>
      </c>
      <c r="G20" s="104">
        <f>SUM(D20+F20)</f>
        <v>20329</v>
      </c>
    </row>
    <row r="21" spans="1:7" ht="15" customHeight="1">
      <c r="A21" s="63"/>
      <c r="B21" s="71"/>
      <c r="C21" s="68" t="s">
        <v>36</v>
      </c>
      <c r="D21" s="69">
        <v>0</v>
      </c>
      <c r="E21" s="70">
        <v>0</v>
      </c>
      <c r="F21" s="72">
        <v>4312</v>
      </c>
      <c r="G21" s="101">
        <f>SUM(D21+F21)</f>
        <v>4312</v>
      </c>
    </row>
    <row r="22" spans="1:7" ht="15" customHeight="1">
      <c r="A22" s="63"/>
      <c r="B22" s="71"/>
      <c r="C22" s="68" t="s">
        <v>42</v>
      </c>
      <c r="D22" s="69">
        <v>0</v>
      </c>
      <c r="E22" s="70">
        <v>0</v>
      </c>
      <c r="F22" s="72">
        <v>15400</v>
      </c>
      <c r="G22" s="101">
        <f>SUM(D22+F22)</f>
        <v>15400</v>
      </c>
    </row>
    <row r="23" spans="1:7" ht="15" customHeight="1" thickBot="1">
      <c r="A23" s="63"/>
      <c r="B23" s="71"/>
      <c r="C23" s="68" t="s">
        <v>32</v>
      </c>
      <c r="D23" s="69">
        <v>0</v>
      </c>
      <c r="E23" s="70">
        <v>0</v>
      </c>
      <c r="F23" s="72">
        <v>617</v>
      </c>
      <c r="G23" s="101">
        <f>SUM(D23+F23)</f>
        <v>617</v>
      </c>
    </row>
    <row r="24" spans="1:7" ht="15" customHeight="1" thickBot="1">
      <c r="A24" s="115" t="s">
        <v>15</v>
      </c>
      <c r="B24" s="116">
        <v>5000</v>
      </c>
      <c r="C24" s="117" t="s">
        <v>12</v>
      </c>
      <c r="D24" s="120">
        <f>SUM(D25)</f>
        <v>0</v>
      </c>
      <c r="E24" s="119">
        <f>SUM(E25)</f>
        <v>0</v>
      </c>
      <c r="F24" s="127">
        <f>F25</f>
        <v>1537</v>
      </c>
      <c r="G24" s="121">
        <f>SUM(E24:F24)</f>
        <v>1537</v>
      </c>
    </row>
    <row r="25" spans="1:7" ht="15" customHeight="1">
      <c r="A25" s="79"/>
      <c r="B25" s="71"/>
      <c r="C25" s="126" t="s">
        <v>16</v>
      </c>
      <c r="D25" s="112">
        <f>SUM(D27:D51)</f>
        <v>0</v>
      </c>
      <c r="E25" s="113">
        <f>SUM(E27:E51)</f>
        <v>0</v>
      </c>
      <c r="F25" s="114">
        <f>F26+F27</f>
        <v>1537</v>
      </c>
      <c r="G25" s="114">
        <f>SUM(E25:F25)</f>
        <v>1537</v>
      </c>
    </row>
    <row r="26" spans="1:7" ht="15" customHeight="1">
      <c r="A26" s="79"/>
      <c r="B26" s="71"/>
      <c r="C26" s="51" t="s">
        <v>33</v>
      </c>
      <c r="D26" s="69">
        <v>0</v>
      </c>
      <c r="E26" s="70">
        <v>0</v>
      </c>
      <c r="F26" s="72">
        <v>447</v>
      </c>
      <c r="G26" s="101">
        <f>SUM(D26+F26)</f>
        <v>447</v>
      </c>
    </row>
    <row r="27" spans="1:7" s="48" customFormat="1" ht="15" customHeight="1" thickBot="1">
      <c r="A27" s="79"/>
      <c r="B27" s="71"/>
      <c r="C27" s="129" t="s">
        <v>34</v>
      </c>
      <c r="D27" s="130">
        <v>0</v>
      </c>
      <c r="E27" s="131">
        <v>0</v>
      </c>
      <c r="F27" s="132">
        <v>1090</v>
      </c>
      <c r="G27" s="101">
        <f>SUM(D27+F27)</f>
        <v>1090</v>
      </c>
    </row>
    <row r="28" spans="1:7" s="81" customFormat="1" ht="15" customHeight="1" thickBot="1">
      <c r="A28" s="134" t="s">
        <v>23</v>
      </c>
      <c r="B28" s="135">
        <v>3000</v>
      </c>
      <c r="C28" s="136" t="s">
        <v>12</v>
      </c>
      <c r="D28" s="137">
        <v>0</v>
      </c>
      <c r="E28" s="138">
        <v>0</v>
      </c>
      <c r="F28" s="139">
        <f>F29+F32+F34+F50</f>
        <v>633721.54</v>
      </c>
      <c r="G28" s="140">
        <f>G29+G32+G34+G50</f>
        <v>633721.54</v>
      </c>
    </row>
    <row r="29" spans="1:7" s="81" customFormat="1" ht="15" customHeight="1">
      <c r="A29" s="188"/>
      <c r="B29" s="82"/>
      <c r="C29" s="133" t="s">
        <v>39</v>
      </c>
      <c r="D29" s="141">
        <v>0</v>
      </c>
      <c r="E29" s="142">
        <v>0</v>
      </c>
      <c r="F29" s="143">
        <f>SUM(F30:F31)</f>
        <v>74935</v>
      </c>
      <c r="G29" s="143">
        <f>SUM(G30:G31)</f>
        <v>74935</v>
      </c>
    </row>
    <row r="30" spans="1:7" s="81" customFormat="1" ht="15" customHeight="1">
      <c r="A30" s="188"/>
      <c r="B30" s="82"/>
      <c r="C30" s="84" t="s">
        <v>43</v>
      </c>
      <c r="D30" s="85">
        <v>0</v>
      </c>
      <c r="E30" s="86">
        <v>0</v>
      </c>
      <c r="F30" s="87">
        <v>27800</v>
      </c>
      <c r="G30" s="88">
        <f>D30+F30</f>
        <v>27800</v>
      </c>
    </row>
    <row r="31" spans="1:7" s="81" customFormat="1" ht="15" customHeight="1">
      <c r="A31" s="188"/>
      <c r="B31" s="82"/>
      <c r="C31" s="89" t="s">
        <v>44</v>
      </c>
      <c r="D31" s="168">
        <v>0</v>
      </c>
      <c r="E31" s="169">
        <v>0</v>
      </c>
      <c r="F31" s="87">
        <v>47135</v>
      </c>
      <c r="G31" s="88">
        <f>D31+F31</f>
        <v>47135</v>
      </c>
    </row>
    <row r="32" spans="1:7" s="81" customFormat="1" ht="15" customHeight="1">
      <c r="A32" s="188"/>
      <c r="B32" s="82"/>
      <c r="C32" s="83" t="s">
        <v>28</v>
      </c>
      <c r="D32" s="144">
        <v>0</v>
      </c>
      <c r="E32" s="145">
        <v>0</v>
      </c>
      <c r="F32" s="146">
        <f>SUM(F33:F33)</f>
        <v>16000</v>
      </c>
      <c r="G32" s="146">
        <f>SUM(G33:G33)</f>
        <v>16000</v>
      </c>
    </row>
    <row r="33" spans="1:7" s="81" customFormat="1" ht="24" customHeight="1">
      <c r="A33" s="188"/>
      <c r="B33" s="82"/>
      <c r="C33" s="90" t="s">
        <v>45</v>
      </c>
      <c r="D33" s="91">
        <v>0</v>
      </c>
      <c r="E33" s="92">
        <v>0</v>
      </c>
      <c r="F33" s="87">
        <v>16000</v>
      </c>
      <c r="G33" s="88">
        <f>D33+F33</f>
        <v>16000</v>
      </c>
    </row>
    <row r="34" spans="1:7" s="81" customFormat="1" ht="15" customHeight="1">
      <c r="A34" s="188"/>
      <c r="B34" s="82"/>
      <c r="C34" s="83" t="s">
        <v>24</v>
      </c>
      <c r="D34" s="148">
        <v>0</v>
      </c>
      <c r="E34" s="149">
        <v>0</v>
      </c>
      <c r="F34" s="146">
        <f>SUM(F35:F49)</f>
        <v>438086.54</v>
      </c>
      <c r="G34" s="147">
        <f>SUM(E34:F34)</f>
        <v>438086.54</v>
      </c>
    </row>
    <row r="35" spans="1:7" s="81" customFormat="1" ht="24" customHeight="1">
      <c r="A35" s="188"/>
      <c r="B35" s="82"/>
      <c r="C35" s="93" t="s">
        <v>46</v>
      </c>
      <c r="D35" s="85">
        <v>0</v>
      </c>
      <c r="E35" s="86">
        <v>0</v>
      </c>
      <c r="F35" s="87">
        <v>29940.5</v>
      </c>
      <c r="G35" s="88">
        <f>D35+F35</f>
        <v>29940.5</v>
      </c>
    </row>
    <row r="36" spans="1:7" s="81" customFormat="1" ht="15" customHeight="1">
      <c r="A36" s="188"/>
      <c r="B36" s="82"/>
      <c r="C36" s="93" t="s">
        <v>47</v>
      </c>
      <c r="D36" s="91">
        <v>0</v>
      </c>
      <c r="E36" s="92">
        <v>0</v>
      </c>
      <c r="F36" s="87">
        <v>9228</v>
      </c>
      <c r="G36" s="88">
        <f aca="true" t="shared" si="0" ref="G36:G49">D36+F36</f>
        <v>9228</v>
      </c>
    </row>
    <row r="37" spans="1:7" s="81" customFormat="1" ht="15" customHeight="1">
      <c r="A37" s="188"/>
      <c r="B37" s="82"/>
      <c r="C37" s="93" t="s">
        <v>48</v>
      </c>
      <c r="D37" s="91">
        <v>0</v>
      </c>
      <c r="E37" s="92">
        <v>0</v>
      </c>
      <c r="F37" s="87">
        <v>4550</v>
      </c>
      <c r="G37" s="88">
        <f t="shared" si="0"/>
        <v>4550</v>
      </c>
    </row>
    <row r="38" spans="1:7" s="81" customFormat="1" ht="15" customHeight="1">
      <c r="A38" s="188"/>
      <c r="B38" s="82"/>
      <c r="C38" s="93" t="s">
        <v>49</v>
      </c>
      <c r="D38" s="91">
        <v>0</v>
      </c>
      <c r="E38" s="92">
        <v>0</v>
      </c>
      <c r="F38" s="87">
        <v>124603.23</v>
      </c>
      <c r="G38" s="88">
        <f t="shared" si="0"/>
        <v>124603.23</v>
      </c>
    </row>
    <row r="39" spans="1:7" s="81" customFormat="1" ht="15" customHeight="1">
      <c r="A39" s="188"/>
      <c r="B39" s="82"/>
      <c r="C39" s="93" t="s">
        <v>50</v>
      </c>
      <c r="D39" s="91">
        <v>0</v>
      </c>
      <c r="E39" s="92">
        <v>0</v>
      </c>
      <c r="F39" s="87">
        <v>8320</v>
      </c>
      <c r="G39" s="88">
        <f t="shared" si="0"/>
        <v>8320</v>
      </c>
    </row>
    <row r="40" spans="1:7" s="81" customFormat="1" ht="15" customHeight="1">
      <c r="A40" s="188"/>
      <c r="B40" s="82"/>
      <c r="C40" s="93" t="s">
        <v>51</v>
      </c>
      <c r="D40" s="91">
        <v>0</v>
      </c>
      <c r="E40" s="92">
        <v>0</v>
      </c>
      <c r="F40" s="87">
        <v>5920</v>
      </c>
      <c r="G40" s="88">
        <f t="shared" si="0"/>
        <v>5920</v>
      </c>
    </row>
    <row r="41" spans="1:7" s="81" customFormat="1" ht="15" customHeight="1">
      <c r="A41" s="188"/>
      <c r="B41" s="82"/>
      <c r="C41" s="93" t="s">
        <v>52</v>
      </c>
      <c r="D41" s="91">
        <v>0</v>
      </c>
      <c r="E41" s="92">
        <v>0</v>
      </c>
      <c r="F41" s="87">
        <v>68428.81</v>
      </c>
      <c r="G41" s="88">
        <f t="shared" si="0"/>
        <v>68428.81</v>
      </c>
    </row>
    <row r="42" spans="1:7" s="81" customFormat="1" ht="15" customHeight="1">
      <c r="A42" s="188"/>
      <c r="B42" s="82"/>
      <c r="C42" s="93" t="s">
        <v>53</v>
      </c>
      <c r="D42" s="91">
        <v>0</v>
      </c>
      <c r="E42" s="92">
        <v>0</v>
      </c>
      <c r="F42" s="87">
        <v>23000</v>
      </c>
      <c r="G42" s="88">
        <f t="shared" si="0"/>
        <v>23000</v>
      </c>
    </row>
    <row r="43" spans="1:7" s="81" customFormat="1" ht="15" customHeight="1">
      <c r="A43" s="188"/>
      <c r="B43" s="82"/>
      <c r="C43" s="93" t="s">
        <v>60</v>
      </c>
      <c r="D43" s="91">
        <v>0</v>
      </c>
      <c r="E43" s="92">
        <v>0</v>
      </c>
      <c r="F43" s="87">
        <v>22000</v>
      </c>
      <c r="G43" s="88">
        <f t="shared" si="0"/>
        <v>22000</v>
      </c>
    </row>
    <row r="44" spans="1:7" s="81" customFormat="1" ht="15" customHeight="1">
      <c r="A44" s="188"/>
      <c r="B44" s="82"/>
      <c r="C44" s="93" t="s">
        <v>55</v>
      </c>
      <c r="D44" s="91">
        <v>0</v>
      </c>
      <c r="E44" s="92">
        <v>0</v>
      </c>
      <c r="F44" s="87">
        <f>8820+2596</f>
        <v>11416</v>
      </c>
      <c r="G44" s="88">
        <f t="shared" si="0"/>
        <v>11416</v>
      </c>
    </row>
    <row r="45" spans="1:7" s="81" customFormat="1" ht="15" customHeight="1">
      <c r="A45" s="188"/>
      <c r="B45" s="82"/>
      <c r="C45" s="93" t="s">
        <v>56</v>
      </c>
      <c r="D45" s="91">
        <v>0</v>
      </c>
      <c r="E45" s="92">
        <v>0</v>
      </c>
      <c r="F45" s="87">
        <v>69160</v>
      </c>
      <c r="G45" s="88">
        <f t="shared" si="0"/>
        <v>69160</v>
      </c>
    </row>
    <row r="46" spans="1:7" s="81" customFormat="1" ht="15" customHeight="1">
      <c r="A46" s="188"/>
      <c r="B46" s="82"/>
      <c r="C46" s="93" t="s">
        <v>57</v>
      </c>
      <c r="D46" s="91">
        <v>0</v>
      </c>
      <c r="E46" s="92">
        <v>0</v>
      </c>
      <c r="F46" s="87">
        <v>15610</v>
      </c>
      <c r="G46" s="88">
        <f t="shared" si="0"/>
        <v>15610</v>
      </c>
    </row>
    <row r="47" spans="1:7" s="81" customFormat="1" ht="15" customHeight="1">
      <c r="A47" s="188"/>
      <c r="B47" s="82"/>
      <c r="C47" s="93" t="s">
        <v>58</v>
      </c>
      <c r="D47" s="91">
        <v>0</v>
      </c>
      <c r="E47" s="92">
        <v>0</v>
      </c>
      <c r="F47" s="87">
        <v>36410</v>
      </c>
      <c r="G47" s="88">
        <f t="shared" si="0"/>
        <v>36410</v>
      </c>
    </row>
    <row r="48" spans="1:7" s="81" customFormat="1" ht="15" customHeight="1">
      <c r="A48" s="188"/>
      <c r="B48" s="82"/>
      <c r="C48" s="93" t="s">
        <v>62</v>
      </c>
      <c r="D48" s="91">
        <v>0</v>
      </c>
      <c r="E48" s="92">
        <v>0</v>
      </c>
      <c r="F48" s="87">
        <v>3000</v>
      </c>
      <c r="G48" s="88">
        <f t="shared" si="0"/>
        <v>3000</v>
      </c>
    </row>
    <row r="49" spans="1:7" s="81" customFormat="1" ht="15" customHeight="1">
      <c r="A49" s="188"/>
      <c r="B49" s="82"/>
      <c r="C49" s="93" t="s">
        <v>59</v>
      </c>
      <c r="D49" s="91">
        <v>0</v>
      </c>
      <c r="E49" s="92">
        <v>0</v>
      </c>
      <c r="F49" s="87">
        <v>6500</v>
      </c>
      <c r="G49" s="88">
        <f t="shared" si="0"/>
        <v>6500</v>
      </c>
    </row>
    <row r="50" spans="1:7" s="81" customFormat="1" ht="15" customHeight="1">
      <c r="A50" s="188"/>
      <c r="B50" s="82"/>
      <c r="C50" s="83" t="s">
        <v>25</v>
      </c>
      <c r="D50" s="144">
        <v>0</v>
      </c>
      <c r="E50" s="145">
        <v>0</v>
      </c>
      <c r="F50" s="146">
        <f>SUM(F51:F52)</f>
        <v>104700</v>
      </c>
      <c r="G50" s="146">
        <f>SUM(G51:G52)</f>
        <v>104700</v>
      </c>
    </row>
    <row r="51" spans="1:7" s="81" customFormat="1" ht="15" customHeight="1">
      <c r="A51" s="188"/>
      <c r="B51" s="82"/>
      <c r="C51" s="90" t="s">
        <v>63</v>
      </c>
      <c r="D51" s="91">
        <v>0</v>
      </c>
      <c r="E51" s="92">
        <v>0</v>
      </c>
      <c r="F51" s="87">
        <v>44700</v>
      </c>
      <c r="G51" s="88">
        <f>D51+F51</f>
        <v>44700</v>
      </c>
    </row>
    <row r="52" spans="1:7" s="81" customFormat="1" ht="15" customHeight="1" thickBot="1">
      <c r="A52" s="94"/>
      <c r="B52" s="95"/>
      <c r="C52" s="170" t="s">
        <v>64</v>
      </c>
      <c r="D52" s="96">
        <v>0</v>
      </c>
      <c r="E52" s="97">
        <v>0</v>
      </c>
      <c r="F52" s="98">
        <v>60000</v>
      </c>
      <c r="G52" s="99">
        <f>D52+F52</f>
        <v>60000</v>
      </c>
    </row>
    <row r="53" spans="1:7" s="81" customFormat="1" ht="16.5" customHeight="1" thickBot="1">
      <c r="A53" s="172" t="s">
        <v>17</v>
      </c>
      <c r="B53" s="173"/>
      <c r="C53" s="173"/>
      <c r="D53" s="150">
        <f>SUM(D12+D15+D24+D28)</f>
        <v>0</v>
      </c>
      <c r="E53" s="150">
        <f>SUM(E12+E15+E24+E28)</f>
        <v>0</v>
      </c>
      <c r="F53" s="150">
        <f>SUM(F12+F15+F24+F28)</f>
        <v>1473275.46</v>
      </c>
      <c r="G53" s="151">
        <f>SUM(E53+F53)</f>
        <v>1473275.46</v>
      </c>
    </row>
    <row r="54" spans="1:7" s="49" customFormat="1" ht="15" customHeight="1">
      <c r="A54" s="52"/>
      <c r="B54" s="53"/>
      <c r="C54" s="53"/>
      <c r="D54" s="54"/>
      <c r="E54" s="54"/>
      <c r="F54" s="54"/>
      <c r="G54" s="54"/>
    </row>
    <row r="55" spans="1:7" s="49" customFormat="1" ht="15" customHeight="1">
      <c r="A55" s="52"/>
      <c r="B55" s="53"/>
      <c r="C55" s="53"/>
      <c r="D55" s="54"/>
      <c r="E55" s="54"/>
      <c r="F55" s="54"/>
      <c r="G55" s="54"/>
    </row>
    <row r="56" spans="6:7" s="16" customFormat="1" ht="15" customHeight="1">
      <c r="F56" s="17"/>
      <c r="G56" s="17"/>
    </row>
    <row r="57" spans="1:7" ht="15" customHeight="1">
      <c r="A57" s="18" t="s">
        <v>26</v>
      </c>
      <c r="B57" s="19"/>
      <c r="C57" s="19"/>
      <c r="D57" s="20"/>
      <c r="E57" s="20"/>
      <c r="F57" s="21"/>
      <c r="G57" s="20"/>
    </row>
    <row r="58" spans="1:7" ht="15" customHeight="1" thickBot="1">
      <c r="A58" s="18"/>
      <c r="B58" s="19"/>
      <c r="C58" s="19"/>
      <c r="D58" s="20"/>
      <c r="E58" s="20"/>
      <c r="F58" s="20"/>
      <c r="G58" s="22" t="s">
        <v>20</v>
      </c>
    </row>
    <row r="59" spans="1:7" ht="15" customHeight="1">
      <c r="A59" s="191" t="s">
        <v>3</v>
      </c>
      <c r="B59" s="191" t="s">
        <v>4</v>
      </c>
      <c r="C59" s="44"/>
      <c r="D59" s="194" t="s">
        <v>27</v>
      </c>
      <c r="E59" s="195"/>
      <c r="F59" s="195"/>
      <c r="G59" s="196"/>
    </row>
    <row r="60" spans="1:7" ht="15" customHeight="1">
      <c r="A60" s="192"/>
      <c r="B60" s="192"/>
      <c r="C60" s="45" t="s">
        <v>5</v>
      </c>
      <c r="D60" s="197" t="s">
        <v>7</v>
      </c>
      <c r="E60" s="198"/>
      <c r="F60" s="199" t="s">
        <v>41</v>
      </c>
      <c r="G60" s="201" t="s">
        <v>40</v>
      </c>
    </row>
    <row r="61" spans="1:7" ht="15" customHeight="1">
      <c r="A61" s="193"/>
      <c r="B61" s="193"/>
      <c r="C61" s="46"/>
      <c r="D61" s="36" t="s">
        <v>8</v>
      </c>
      <c r="E61" s="37" t="s">
        <v>9</v>
      </c>
      <c r="F61" s="200"/>
      <c r="G61" s="202"/>
    </row>
    <row r="62" spans="1:7" ht="15" customHeight="1" thickBot="1">
      <c r="A62" s="23"/>
      <c r="B62" s="23"/>
      <c r="C62" s="24"/>
      <c r="D62" s="25">
        <v>1</v>
      </c>
      <c r="E62" s="26">
        <v>2</v>
      </c>
      <c r="F62" s="27">
        <v>3</v>
      </c>
      <c r="G62" s="28" t="s">
        <v>10</v>
      </c>
    </row>
    <row r="63" spans="1:7" ht="15" customHeight="1" thickBot="1">
      <c r="A63" s="115" t="s">
        <v>14</v>
      </c>
      <c r="B63" s="116">
        <v>5100</v>
      </c>
      <c r="C63" s="152" t="s">
        <v>12</v>
      </c>
      <c r="D63" s="153">
        <f>SUM(D64)</f>
        <v>0</v>
      </c>
      <c r="E63" s="154">
        <f>SUM(E64)</f>
        <v>0</v>
      </c>
      <c r="F63" s="155">
        <f>SUM(F64)</f>
        <v>55220</v>
      </c>
      <c r="G63" s="156">
        <f>SUM(E63:F63)</f>
        <v>55220</v>
      </c>
    </row>
    <row r="64" spans="1:7" ht="15" customHeight="1">
      <c r="A64" s="29"/>
      <c r="B64" s="30"/>
      <c r="C64" s="126" t="s">
        <v>18</v>
      </c>
      <c r="D64" s="157">
        <f>SUM(D65:D65)</f>
        <v>0</v>
      </c>
      <c r="E64" s="158">
        <f>SUM(E65:E65)</f>
        <v>0</v>
      </c>
      <c r="F64" s="159">
        <f>SUM(F65:F65)</f>
        <v>55220</v>
      </c>
      <c r="G64" s="160">
        <f>SUM(E64:F64)</f>
        <v>55220</v>
      </c>
    </row>
    <row r="65" spans="1:7" ht="15" customHeight="1">
      <c r="A65" s="29"/>
      <c r="B65" s="30"/>
      <c r="C65" s="55" t="s">
        <v>30</v>
      </c>
      <c r="D65" s="56">
        <v>0</v>
      </c>
      <c r="E65" s="57">
        <v>0</v>
      </c>
      <c r="F65" s="58">
        <v>55220</v>
      </c>
      <c r="G65" s="59">
        <v>55220</v>
      </c>
    </row>
    <row r="66" spans="1:7" ht="15" customHeight="1" thickBot="1">
      <c r="A66" s="42"/>
      <c r="B66" s="43"/>
      <c r="C66" s="38"/>
      <c r="D66" s="39"/>
      <c r="E66" s="40"/>
      <c r="F66" s="31"/>
      <c r="G66" s="41"/>
    </row>
    <row r="67" spans="1:7" ht="15" customHeight="1" thickBot="1">
      <c r="A67" s="115" t="s">
        <v>23</v>
      </c>
      <c r="B67" s="116">
        <v>3000</v>
      </c>
      <c r="C67" s="117" t="s">
        <v>12</v>
      </c>
      <c r="D67" s="123">
        <f>SUM(D68)</f>
        <v>0</v>
      </c>
      <c r="E67" s="124">
        <f>SUM(E68)</f>
        <v>0</v>
      </c>
      <c r="F67" s="125">
        <f>SUM(F68)</f>
        <v>81491.19</v>
      </c>
      <c r="G67" s="125">
        <f>SUM(E67:F67)</f>
        <v>81491.19</v>
      </c>
    </row>
    <row r="68" spans="1:7" ht="15" customHeight="1">
      <c r="A68" s="12"/>
      <c r="B68" s="13"/>
      <c r="C68" s="83" t="s">
        <v>24</v>
      </c>
      <c r="D68" s="105">
        <f>SUM(D69:D70)</f>
        <v>0</v>
      </c>
      <c r="E68" s="105">
        <f>SUM(E69:E70)</f>
        <v>0</v>
      </c>
      <c r="F68" s="105">
        <f>SUM(F69:F70)</f>
        <v>81491.19</v>
      </c>
      <c r="G68" s="171">
        <f>SUM(G69:G70)</f>
        <v>81491.19</v>
      </c>
    </row>
    <row r="69" spans="1:7" ht="15" customHeight="1">
      <c r="A69" s="14"/>
      <c r="B69" s="15"/>
      <c r="C69" s="93" t="s">
        <v>53</v>
      </c>
      <c r="D69" s="91">
        <v>0</v>
      </c>
      <c r="E69" s="92">
        <v>0</v>
      </c>
      <c r="F69" s="87">
        <v>23200</v>
      </c>
      <c r="G69" s="88">
        <f>D69+F69</f>
        <v>23200</v>
      </c>
    </row>
    <row r="70" spans="1:7" ht="24" customHeight="1" thickBot="1">
      <c r="A70" s="32"/>
      <c r="B70" s="33"/>
      <c r="C70" s="93" t="s">
        <v>54</v>
      </c>
      <c r="D70" s="91">
        <v>0</v>
      </c>
      <c r="E70" s="92">
        <v>0</v>
      </c>
      <c r="F70" s="87">
        <v>58291.19</v>
      </c>
      <c r="G70" s="88">
        <f>D70+F70</f>
        <v>58291.19</v>
      </c>
    </row>
    <row r="71" spans="1:7" ht="15" customHeight="1" thickBot="1">
      <c r="A71" s="189" t="s">
        <v>21</v>
      </c>
      <c r="B71" s="190"/>
      <c r="C71" s="190"/>
      <c r="D71" s="150">
        <f>SUM(D63+D67)</f>
        <v>0</v>
      </c>
      <c r="E71" s="161">
        <f>SUM(E63+E67)</f>
        <v>0</v>
      </c>
      <c r="F71" s="150">
        <f>SUM(F63+F67)</f>
        <v>136711.19</v>
      </c>
      <c r="G71" s="151">
        <f>SUM(G63+G67)</f>
        <v>136711.19</v>
      </c>
    </row>
    <row r="72" spans="1:7" ht="15" customHeight="1" thickBot="1">
      <c r="A72" s="162"/>
      <c r="B72" s="162"/>
      <c r="C72" s="162"/>
      <c r="D72" s="162"/>
      <c r="E72" s="162"/>
      <c r="F72" s="162"/>
      <c r="G72" s="162"/>
    </row>
    <row r="73" spans="1:7" ht="15" customHeight="1" thickBot="1">
      <c r="A73" s="163" t="s">
        <v>22</v>
      </c>
      <c r="B73" s="164"/>
      <c r="C73" s="164"/>
      <c r="D73" s="165">
        <f>SUM(D53+D71)</f>
        <v>0</v>
      </c>
      <c r="E73" s="166">
        <f>SUM(E53+E71)</f>
        <v>0</v>
      </c>
      <c r="F73" s="167">
        <f>SUM(F53+F71)</f>
        <v>1609986.65</v>
      </c>
      <c r="G73" s="167">
        <f>SUM(G53+G71)</f>
        <v>1609986.65</v>
      </c>
    </row>
  </sheetData>
  <sheetProtection/>
  <mergeCells count="16">
    <mergeCell ref="A71:C71"/>
    <mergeCell ref="A59:A61"/>
    <mergeCell ref="B59:B61"/>
    <mergeCell ref="D59:G59"/>
    <mergeCell ref="D60:E60"/>
    <mergeCell ref="F60:F61"/>
    <mergeCell ref="G60:G61"/>
    <mergeCell ref="A53:C53"/>
    <mergeCell ref="A8:A10"/>
    <mergeCell ref="B8:B10"/>
    <mergeCell ref="C8:C10"/>
    <mergeCell ref="D8:G8"/>
    <mergeCell ref="D9:E9"/>
    <mergeCell ref="F9:F10"/>
    <mergeCell ref="G9:G10"/>
    <mergeCell ref="A29:A5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Pospíchalová Petra</cp:lastModifiedBy>
  <cp:lastPrinted>2017-08-21T08:50:07Z</cp:lastPrinted>
  <dcterms:created xsi:type="dcterms:W3CDTF">2013-07-30T09:13:13Z</dcterms:created>
  <dcterms:modified xsi:type="dcterms:W3CDTF">2017-08-31T07:03:40Z</dcterms:modified>
  <cp:category/>
  <cp:version/>
  <cp:contentType/>
  <cp:contentStatus/>
</cp:coreProperties>
</file>