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48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<sst xmlns="http://schemas.openxmlformats.org/spreadsheetml/2006/main" count="20" uniqueCount="20">
  <si>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Výzva č. </t>
  </si>
  <si>
    <t>OPŽP opatření</t>
  </si>
  <si>
    <t>Obnova vodní nádrže na území PP Sochorov</t>
  </si>
  <si>
    <t>Obnova vodní nádrže na území EVL V Kopaninách</t>
  </si>
  <si>
    <t>Revitalizace rybníka Maršovec na území EVL Maršovec a Čepička</t>
  </si>
  <si>
    <t>Revitalizační opatření na území EVL Havranka</t>
  </si>
  <si>
    <t>Asanační opatření na území PR Na Podlesích</t>
  </si>
  <si>
    <t>EVL V Lisovech - II. fáze revitalizačních opatření</t>
  </si>
  <si>
    <t>EVL Na Oklice - II. fáze revitalizačních opatření</t>
  </si>
  <si>
    <t>Celkové náklady</t>
  </si>
  <si>
    <t>plánována od 15.6 2017 do 
15. 9. 2017</t>
  </si>
  <si>
    <t>Projekt</t>
  </si>
  <si>
    <t>Dotace (předpokládaná výše dotace z uznatelných nákladů projektu)</t>
  </si>
  <si>
    <t>Částka k zajištění předfinancování a spolufinancování projektů (celkové náklady - náklady na přípravu, zaokrouhl.)</t>
  </si>
  <si>
    <t>CELKEM</t>
  </si>
  <si>
    <t>PD + autorský dozor (přípravné práce)</t>
  </si>
  <si>
    <t>Vyhlášeno do</t>
  </si>
  <si>
    <t>Realizační náklady</t>
  </si>
  <si>
    <t>Náklady na techn. dozor</t>
  </si>
  <si>
    <t>Náklady na biol. dozor (resp. vyhodnocení vlivu zásahů na dotčené biotopy)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</si>
</sst>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0\ &quot;Kč&quot;"/>
    <numFmt numFmtId="166" formatCode="#,##0.00\ _K_č"/>
    <numFmt numFmtId="167" formatCode="0.0%"/>
    <numFmt numFmtId="168" formatCode="[$-405]d\.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1" fillId="0" borderId="0" xfId="0" applyFont="1" applyAlignment="1">
      <alignment/>
    </xf>
    <xf numFmtId="4" fontId="0" fillId="0" borderId="0" xfId="0" applyNumberFormat="1" applyAlignment="1">
      <alignment/>
    </xf>
    <xf numFmtId="0" fontId="18" fillId="0" borderId="10" xfId="0" applyFont="1" applyFill="1" applyBorder="1" applyAlignment="1">
      <alignment wrapText="1"/>
    </xf>
    <xf numFmtId="16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14" fontId="18" fillId="0" borderId="10" xfId="0" applyNumberFormat="1" applyFont="1" applyFill="1" applyBorder="1" applyAlignment="1">
      <alignment wrapText="1" shrinkToFit="1"/>
    </xf>
    <xf numFmtId="4" fontId="18" fillId="0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9" fontId="0" fillId="0" borderId="10" xfId="0" applyNumberFormat="1" applyBorder="1" applyAlignment="1">
      <alignment wrapText="1"/>
    </xf>
    <xf numFmtId="14" fontId="18" fillId="0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 wrapText="1"/>
    </xf>
    <xf numFmtId="4" fontId="19" fillId="33" borderId="10" xfId="0" applyNumberFormat="1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16" fontId="31" fillId="33" borderId="10" xfId="0" applyNumberFormat="1" applyFont="1" applyFill="1" applyBorder="1" applyAlignment="1">
      <alignment/>
    </xf>
    <xf numFmtId="0" fontId="31" fillId="33" borderId="10" xfId="0" applyFont="1" applyFill="1" applyBorder="1" applyAlignment="1">
      <alignment/>
    </xf>
    <xf numFmtId="14" fontId="31" fillId="33" borderId="10" xfId="0" applyNumberFormat="1" applyFont="1" applyFill="1" applyBorder="1" applyAlignment="1">
      <alignment/>
    </xf>
    <xf numFmtId="4" fontId="18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4" fontId="21" fillId="34" borderId="10" xfId="0" applyNumberFormat="1" applyFont="1" applyFill="1" applyBorder="1" applyAlignment="1">
      <alignment/>
    </xf>
    <xf numFmtId="0" fontId="0" fillId="34" borderId="11" xfId="0" applyFill="1" applyBorder="1" applyAlignment="1">
      <alignment horizontal="left" wrapText="1" shrinkToFit="1"/>
    </xf>
    <xf numFmtId="0" fontId="0" fillId="34" borderId="12" xfId="0" applyFill="1" applyBorder="1" applyAlignment="1">
      <alignment horizontal="left" wrapText="1" shrinkToFit="1"/>
    </xf>
    <xf numFmtId="0" fontId="0" fillId="34" borderId="13" xfId="0" applyFill="1" applyBorder="1" applyAlignment="1">
      <alignment horizontal="left" wrapText="1" shrinkToFi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Layout" zoomScaleNormal="90" workbookViewId="0" topLeftCell="A1">
      <selection activeCell="K3" sqref="K3:L3"/>
    </sheetView>
  </sheetViews>
  <sheetFormatPr defaultColWidth="9.140625" defaultRowHeight="15"/>
  <cols>
    <col min="1" max="1" width="30.421875" style="0" customWidth="1"/>
    <col min="2" max="2" width="9.00390625" style="0" customWidth="1"/>
    <col min="3" max="3" width="13.00390625" style="0" customWidth="1"/>
    <col min="4" max="4" width="16.8515625" style="0" customWidth="1"/>
    <col min="5" max="5" width="12.8515625" style="0" customWidth="1"/>
    <col min="6" max="6" width="15.00390625" style="2" customWidth="1"/>
    <col min="7" max="7" width="13.00390625" style="0" customWidth="1"/>
    <col min="8" max="8" width="24.421875" style="0" customWidth="1"/>
    <col min="9" max="9" width="13.57421875" style="0" bestFit="1" customWidth="1"/>
    <col min="10" max="10" width="21.28125" style="0" customWidth="1"/>
  </cols>
  <sheetData>
    <row r="1" spans="1:12" ht="61.5" customHeight="1">
      <c r="A1" s="11" t="s">
        <v>11</v>
      </c>
      <c r="B1" s="12" t="s">
        <v>1</v>
      </c>
      <c r="C1" s="12" t="s">
        <v>0</v>
      </c>
      <c r="D1" s="11" t="s">
        <v>16</v>
      </c>
      <c r="E1" s="12" t="s">
        <v>15</v>
      </c>
      <c r="F1" s="13" t="s">
        <v>17</v>
      </c>
      <c r="G1" s="12" t="s">
        <v>18</v>
      </c>
      <c r="H1" s="12" t="s">
        <v>19</v>
      </c>
      <c r="I1" s="12" t="s">
        <v>9</v>
      </c>
      <c r="J1" s="12" t="s">
        <v>12</v>
      </c>
      <c r="K1" s="24"/>
      <c r="L1" s="25"/>
    </row>
    <row r="2" spans="1:10" ht="45">
      <c r="A2" s="3" t="s">
        <v>2</v>
      </c>
      <c r="B2" s="4">
        <v>42770</v>
      </c>
      <c r="C2" s="5">
        <v>58</v>
      </c>
      <c r="D2" s="6" t="s">
        <v>10</v>
      </c>
      <c r="E2" s="7">
        <v>142334.4</v>
      </c>
      <c r="F2" s="7">
        <v>1568242.66</v>
      </c>
      <c r="G2" s="7">
        <f>800*50</f>
        <v>40000</v>
      </c>
      <c r="H2" s="7">
        <v>90000</v>
      </c>
      <c r="I2" s="8">
        <f>SUM(E2:H2)</f>
        <v>1840577.0599999998</v>
      </c>
      <c r="J2" s="9">
        <v>0.9</v>
      </c>
    </row>
    <row r="3" spans="1:10" ht="30">
      <c r="A3" s="3" t="s">
        <v>3</v>
      </c>
      <c r="B3" s="4">
        <v>42739</v>
      </c>
      <c r="C3" s="5">
        <v>31</v>
      </c>
      <c r="D3" s="10">
        <v>43100</v>
      </c>
      <c r="E3" s="7">
        <v>142780</v>
      </c>
      <c r="F3" s="7">
        <v>729960.33</v>
      </c>
      <c r="G3" s="7">
        <f>800*50</f>
        <v>40000</v>
      </c>
      <c r="H3" s="7">
        <v>90000</v>
      </c>
      <c r="I3" s="8">
        <f aca="true" t="shared" si="0" ref="I3:I8">SUM(E3:H3)</f>
        <v>1002740.33</v>
      </c>
      <c r="J3" s="9">
        <v>1</v>
      </c>
    </row>
    <row r="4" spans="1:10" ht="44.25" customHeight="1">
      <c r="A4" s="3" t="s">
        <v>4</v>
      </c>
      <c r="B4" s="4">
        <v>42739</v>
      </c>
      <c r="C4" s="5">
        <v>31</v>
      </c>
      <c r="D4" s="10">
        <v>43100</v>
      </c>
      <c r="E4" s="7">
        <v>161341.4</v>
      </c>
      <c r="F4" s="7">
        <v>3873620.13</v>
      </c>
      <c r="G4" s="7">
        <f>800*90</f>
        <v>72000</v>
      </c>
      <c r="H4" s="7">
        <v>100000</v>
      </c>
      <c r="I4" s="8">
        <f t="shared" si="0"/>
        <v>4206961.529999999</v>
      </c>
      <c r="J4" s="9">
        <v>1</v>
      </c>
    </row>
    <row r="5" spans="1:10" ht="30">
      <c r="A5" s="3" t="s">
        <v>5</v>
      </c>
      <c r="B5" s="4">
        <v>42739</v>
      </c>
      <c r="C5" s="5">
        <v>31</v>
      </c>
      <c r="D5" s="10">
        <v>43100</v>
      </c>
      <c r="E5" s="7">
        <v>130680</v>
      </c>
      <c r="F5" s="7">
        <v>7428557.22</v>
      </c>
      <c r="G5" s="7">
        <v>120000</v>
      </c>
      <c r="H5" s="7">
        <v>150000</v>
      </c>
      <c r="I5" s="8">
        <f t="shared" si="0"/>
        <v>7829237.22</v>
      </c>
      <c r="J5" s="9">
        <v>1</v>
      </c>
    </row>
    <row r="6" spans="1:10" ht="30">
      <c r="A6" s="3" t="s">
        <v>8</v>
      </c>
      <c r="B6" s="4">
        <v>42739</v>
      </c>
      <c r="C6" s="5">
        <v>31</v>
      </c>
      <c r="D6" s="10">
        <v>43100</v>
      </c>
      <c r="E6" s="7">
        <v>89467.4</v>
      </c>
      <c r="F6" s="7">
        <v>827770.67</v>
      </c>
      <c r="G6" s="7">
        <f>800*40</f>
        <v>32000</v>
      </c>
      <c r="H6" s="7">
        <v>70000</v>
      </c>
      <c r="I6" s="8">
        <f t="shared" si="0"/>
        <v>1019238.0700000001</v>
      </c>
      <c r="J6" s="9">
        <v>1</v>
      </c>
    </row>
    <row r="7" spans="1:10" ht="30">
      <c r="A7" s="3" t="s">
        <v>7</v>
      </c>
      <c r="B7" s="4">
        <v>42739</v>
      </c>
      <c r="C7" s="5">
        <v>31</v>
      </c>
      <c r="D7" s="10">
        <v>43100</v>
      </c>
      <c r="E7" s="7">
        <v>104471.4</v>
      </c>
      <c r="F7" s="7">
        <v>1271882.12</v>
      </c>
      <c r="G7" s="7">
        <f>800*60</f>
        <v>48000</v>
      </c>
      <c r="H7" s="7">
        <v>70000</v>
      </c>
      <c r="I7" s="8">
        <f t="shared" si="0"/>
        <v>1494353.52</v>
      </c>
      <c r="J7" s="9">
        <v>1</v>
      </c>
    </row>
    <row r="8" spans="1:10" ht="30">
      <c r="A8" s="3" t="s">
        <v>6</v>
      </c>
      <c r="B8" s="4">
        <v>42770</v>
      </c>
      <c r="C8" s="5">
        <v>54</v>
      </c>
      <c r="D8" s="10">
        <v>42825</v>
      </c>
      <c r="E8" s="7">
        <v>61879.4</v>
      </c>
      <c r="F8" s="7">
        <v>469910.76</v>
      </c>
      <c r="G8" s="7">
        <f>800*35</f>
        <v>28000</v>
      </c>
      <c r="H8" s="7">
        <v>40000</v>
      </c>
      <c r="I8" s="8">
        <f t="shared" si="0"/>
        <v>599790.16</v>
      </c>
      <c r="J8" s="9">
        <v>0.85</v>
      </c>
    </row>
    <row r="9" spans="1:10" s="1" customFormat="1" ht="14.25" customHeight="1">
      <c r="A9" s="14" t="s">
        <v>14</v>
      </c>
      <c r="B9" s="15"/>
      <c r="C9" s="16"/>
      <c r="D9" s="17"/>
      <c r="E9" s="18">
        <f>SUM(E2:E8)</f>
        <v>832954.0000000001</v>
      </c>
      <c r="F9" s="18"/>
      <c r="G9" s="19"/>
      <c r="H9" s="19"/>
      <c r="I9" s="18">
        <f>SUM(I2:I8)</f>
        <v>17992897.89</v>
      </c>
      <c r="J9" s="16"/>
    </row>
    <row r="10" ht="15">
      <c r="F10"/>
    </row>
    <row r="11" spans="5:9" ht="54" customHeight="1">
      <c r="E11" s="21" t="s">
        <v>13</v>
      </c>
      <c r="F11" s="22"/>
      <c r="G11" s="22"/>
      <c r="H11" s="23"/>
      <c r="I11" s="20">
        <v>17200000</v>
      </c>
    </row>
  </sheetData>
  <sheetProtection/>
  <mergeCells count="2">
    <mergeCell ref="E11:H11"/>
    <mergeCell ref="K1:L1"/>
  </mergeCells>
  <printOptions/>
  <pageMargins left="0.7086614173228347" right="0.7086614173228347" top="1.1811023622047245" bottom="0.7874015748031497" header="0.31496062992125984" footer="0.31496062992125984"/>
  <pageSetup horizontalDpi="600" verticalDpi="600" orientation="landscape" paperSize="8" r:id="rId1"/>
  <headerFooter>
    <oddHeader>&amp;RRK-10-2017-77, př. 1
Počet stran: 1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Lemperová Stanislava Ing.</dc:creator>
  <cp:keywords/>
  <dc:description/>
  <cp:lastModifiedBy>Pospíchalová Petra</cp:lastModifiedBy>
  <cp:lastPrinted>2017-03-09T10:58:28Z</cp:lastPrinted>
  <dcterms:created xsi:type="dcterms:W3CDTF">2017-02-06T13:35:11Z</dcterms:created>
  <dcterms:modified xsi:type="dcterms:W3CDTF">2017-03-09T10:58:50Z</dcterms:modified>
  <cp:category/>
  <cp:version/>
  <cp:contentType/>
  <cp:contentStatus/>
</cp:coreProperties>
</file>