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20" activeTab="0"/>
  </bookViews>
  <sheets>
    <sheet name="Rozpočet" sheetId="1" r:id="rId1"/>
    <sheet name="Přehled činnosti" sheetId="2" r:id="rId2"/>
  </sheets>
  <definedNames>
    <definedName name="_xlnm.Print_Titles" localSheetId="1">'Přehled činnosti'!$2:$3</definedName>
  </definedNames>
  <calcPr fullCalcOnLoad="1"/>
</workbook>
</file>

<file path=xl/sharedStrings.xml><?xml version="1.0" encoding="utf-8"?>
<sst xmlns="http://schemas.openxmlformats.org/spreadsheetml/2006/main" count="248" uniqueCount="143">
  <si>
    <t>Nákup techniky pro ZZS KV na přizpůsobení se klimatickým podmínkám</t>
  </si>
  <si>
    <t>Pořízení zdravotnické techniky a vybavení komplexu PCHO Nemocnice Třebíč</t>
  </si>
  <si>
    <t>Modernizace perinatologického centra II. stupně a dalších oborů návazné péče</t>
  </si>
  <si>
    <t>Nemocnice Havlíčkův Brod</t>
  </si>
  <si>
    <t>Nemocnice Třebíč</t>
  </si>
  <si>
    <t>Obnova zdravotnických prostředků v oborech poskytujících návaznou péči a zřízení pracoviště magnetické rezonance v rámci návazné péče</t>
  </si>
  <si>
    <t>Hrad Roštejn – zpřístupnění nových expozic</t>
  </si>
  <si>
    <t>Profesionální a bezpečný úřad</t>
  </si>
  <si>
    <t xml:space="preserve">Název projektu </t>
  </si>
  <si>
    <t>Celkem</t>
  </si>
  <si>
    <t>Usnesení</t>
  </si>
  <si>
    <t>0378/09/2016/RK</t>
  </si>
  <si>
    <t>0173/04/2016/RK</t>
  </si>
  <si>
    <t>0346/08/2016/RK</t>
  </si>
  <si>
    <t>0608/13/2016/RK</t>
  </si>
  <si>
    <t>0836/17/2016/RK</t>
  </si>
  <si>
    <t>0837/17/2016/RK</t>
  </si>
  <si>
    <t>Příspěvek na provoz</t>
  </si>
  <si>
    <t>Navýšení příspěvku na provoz</t>
  </si>
  <si>
    <t>0607/13/2016/RK</t>
  </si>
  <si>
    <t>Celkem schváleno zastupitelstvem</t>
  </si>
  <si>
    <t>0578/07/2015/ZK</t>
  </si>
  <si>
    <t>Projekty celkem</t>
  </si>
  <si>
    <t>Klasický příspěvek na provoz</t>
  </si>
  <si>
    <t>projekt kraj</t>
  </si>
  <si>
    <t>Služby Technologického centra Kraje Vysočina 2016</t>
  </si>
  <si>
    <t>Modernizace a obnova zdravotnické přístrojové techniky</t>
  </si>
  <si>
    <t>celkem</t>
  </si>
  <si>
    <t>SPŠ stavební Havlíčkův Brod – přístavba a stavební úpravy pro praktickou výuku a pořízení vybavení</t>
  </si>
  <si>
    <t>Podpora a rozvoj náhradní rodinné péče v kraji Vysočina</t>
  </si>
  <si>
    <t>1175/22/2016/RK</t>
  </si>
  <si>
    <t>Dokončení implementace soustavy Natura 2000 v Kraji Vysočina - Niva Doubravy, Opatovské zákopy a Kamenný vrch</t>
  </si>
  <si>
    <t>Střední průmyslová škola Třebíč, Manželů Curieových 734, 674 01 Třebíč</t>
  </si>
  <si>
    <t>Rekonstrukce a stavební úpravy v areálu Školního statku Humpolec</t>
  </si>
  <si>
    <t>Vzdělávací a výcvikové středisko ZZS KV</t>
  </si>
  <si>
    <t>Silážní žlab v areálu Školního statku Humpolec</t>
  </si>
  <si>
    <t>Pořízení tří center obnovitelných zdrojů energie</t>
  </si>
  <si>
    <t>1450/26/2016/RK</t>
  </si>
  <si>
    <t>Realizace v letech</t>
  </si>
  <si>
    <t>Z toho příprava projektu</t>
  </si>
  <si>
    <t>„Krok do života“ – Podpora procesu transformace pobytových služeb a podpora služeb komunitního typu vzniklých po transformaci</t>
  </si>
  <si>
    <t>Zvýšení kompetencí žáků</t>
  </si>
  <si>
    <t>1641/30/2016/RK</t>
  </si>
  <si>
    <t>projekt PO</t>
  </si>
  <si>
    <t>1769/33/2016/RK</t>
  </si>
  <si>
    <t>Bezbariérový přístup do školy a zvýšení kvality vzdělávání pořízením moderního vybavení</t>
  </si>
  <si>
    <t>Pořízení SW a HW – Vybudování učebny pro výuku grafických programů, Pracoviště Legionářů 3</t>
  </si>
  <si>
    <t>Modernizace výuky technických oborů</t>
  </si>
  <si>
    <t>Zvýšení kvality vzdělávání v elektrotechnických a strojírenských oborech nákupen laserové tiskárny na výrobu plošných spojů a moderních obráběcích CNC strojů</t>
  </si>
  <si>
    <t>investice neproplacené</t>
  </si>
  <si>
    <t>investice proplacené</t>
  </si>
  <si>
    <t>1994/39/2016/RK</t>
  </si>
  <si>
    <t xml:space="preserve">závazný ukazatel příspěvek na provoz </t>
  </si>
  <si>
    <t>závazný ukazatel inv. Dotace</t>
  </si>
  <si>
    <t>investiční dotace proplacená k 6.12.2016</t>
  </si>
  <si>
    <t>investiční dotace k poskytnutí</t>
  </si>
  <si>
    <t>Rekapitulace</t>
  </si>
  <si>
    <t>příspěvek na provoz klasický (hlavní činnost) celkem</t>
  </si>
  <si>
    <t>Finance pro projektovou kancelář - objednávka služeb</t>
  </si>
  <si>
    <t>odbor</t>
  </si>
  <si>
    <t>projekt</t>
  </si>
  <si>
    <t>žadatel</t>
  </si>
  <si>
    <t>OP</t>
  </si>
  <si>
    <t>náklady projektu v Kč</t>
  </si>
  <si>
    <t>dotace EU + SR v Kč</t>
  </si>
  <si>
    <t>aktuální stav projektu</t>
  </si>
  <si>
    <t>školství</t>
  </si>
  <si>
    <t>Vybudování centra zemědělského vzdělávání - Rekonstrukce a stavební úpravy v areálu Školního statku Humpolec</t>
  </si>
  <si>
    <t>Kraj Vysočina</t>
  </si>
  <si>
    <t>IROP</t>
  </si>
  <si>
    <t>Žádost o podporu zaregistrována</t>
  </si>
  <si>
    <t>Silážní žlab</t>
  </si>
  <si>
    <t>Školní statek Humpolec</t>
  </si>
  <si>
    <t>Program rozvoje venkova</t>
  </si>
  <si>
    <t>projekt nedosáhl na dotaci z důvodu vyčerpánl alokace výzvy</t>
  </si>
  <si>
    <t>Střední průmyslová škola Třebíč - rekonstrukce pavilonů A</t>
  </si>
  <si>
    <t>Střední průmyslová škola Třebíč - výstavba pavilonu B</t>
  </si>
  <si>
    <t>SPŠ stavební ak. St. Bechyně Havlíčkův Brod - přístavba, stavební úpravy a vybavení pro praktickou výuku</t>
  </si>
  <si>
    <t xml:space="preserve">IROP </t>
  </si>
  <si>
    <t>SŠ hotelová Světlá Velké Meziříčí</t>
  </si>
  <si>
    <t xml:space="preserve">VOŠ a SŠ veterinární, zemědělská a zdravotnická Třebíč, Žižkova 505, 674 23 Třebíč. </t>
  </si>
  <si>
    <t xml:space="preserve">Zvýšení kvality vzdělávání v elektrotechnických a strojírenských oborech nákupen laserové tiskárny na </t>
  </si>
  <si>
    <t>Střední průmyslová škola Třebíč - nákup CNC a laserové tiskárny</t>
  </si>
  <si>
    <t>Pořízení SW a HW - vybudování učebny pro výuku grafických programů</t>
  </si>
  <si>
    <t>SŠ průmyslová, technická a automobilní Jihlava - pořízení SW a HW ul. Legionářů</t>
  </si>
  <si>
    <t>SŠ řemesl a služeb Moravské Budějovice</t>
  </si>
  <si>
    <t>sociální</t>
  </si>
  <si>
    <t>Učit se společně, růst individuálně</t>
  </si>
  <si>
    <t xml:space="preserve">Kraj Vysočina </t>
  </si>
  <si>
    <t>OP Zaměstnanost</t>
  </si>
  <si>
    <t>schváleno Programovým partnerstvím MPSV</t>
  </si>
  <si>
    <t>Podpora a rozvoj náhradní péče v KV</t>
  </si>
  <si>
    <t>10 mil. Kč</t>
  </si>
  <si>
    <t>Návrh optimalizace sítě a zefektivňování procesů pobytových sociálních služeb v Kraji Vysočina</t>
  </si>
  <si>
    <t>Revitalizace zahrady, Domov pro zdravotně postižené</t>
  </si>
  <si>
    <t>DD ONŠOV</t>
  </si>
  <si>
    <t>IROP + OP Životní prostředí</t>
  </si>
  <si>
    <t>?</t>
  </si>
  <si>
    <t xml:space="preserve">zahájena konzultace nad projektem zahrady a domova se zdravotním postižením </t>
  </si>
  <si>
    <t>Krok do života</t>
  </si>
  <si>
    <t>Domov Kamélie</t>
  </si>
  <si>
    <t>probíhá práce nad realizací projektu</t>
  </si>
  <si>
    <t>Evaluace projektu IP 4</t>
  </si>
  <si>
    <t>projekt schválen, nyní se zahajuje evaluace</t>
  </si>
  <si>
    <t xml:space="preserve">Revitalizace zahrady v Bystřici </t>
  </si>
  <si>
    <t>DD Kamélie</t>
  </si>
  <si>
    <t>OP Životní prostředí</t>
  </si>
  <si>
    <t>probíhají konzulatce</t>
  </si>
  <si>
    <t>kultura</t>
  </si>
  <si>
    <t>Hrad Roštejn - zpřístupnění nových expozic</t>
  </si>
  <si>
    <t>právní akt vydán</t>
  </si>
  <si>
    <t xml:space="preserve">Centrum lidové kultury </t>
  </si>
  <si>
    <t>Interreg</t>
  </si>
  <si>
    <t>konzultace</t>
  </si>
  <si>
    <t>zdravotnictví</t>
  </si>
  <si>
    <t>Pořízení zdravotnické technologie Pavilonu chirurgických oborů Nemocnice Třebíč (re. č. 1339)</t>
  </si>
  <si>
    <t>Projekt ve fyzické realizaci</t>
  </si>
  <si>
    <t>Zdravotnické technologie a vybavení (nem. Třebíč 2 . Reg. č. 1356)</t>
  </si>
  <si>
    <t>Nákup techniky pro přizpůsobení se klimatickým podmínkám</t>
  </si>
  <si>
    <t>ZZS</t>
  </si>
  <si>
    <t>Modernizace ZP v oborech poskytujících návaznou péči, zřízení pracoviště MR a jednotky NIP</t>
  </si>
  <si>
    <t>Nemocnice NMNM</t>
  </si>
  <si>
    <t>Modernizace perinatologického centra II. stupně a dalších oborů návazné péče (nem. H. Brod - reg. č. 1317)</t>
  </si>
  <si>
    <t>Obnova zdravotnické a přístrojové techniky</t>
  </si>
  <si>
    <t>Nemocnice Pelhřimov</t>
  </si>
  <si>
    <t>Modernzace a obnova zdravotnické přístrojové techniky (nem. H. Brod 2 - reg .č. 1517)</t>
  </si>
  <si>
    <t>IROP, výzva 3.2. květen 2016 - polovina 2017</t>
  </si>
  <si>
    <t>proejkt z důvodu vyčerpání alokace neuspěl</t>
  </si>
  <si>
    <t>Vzdělávací a výcvikové středisko ZZS KV</t>
  </si>
  <si>
    <t>IROP, výzva č. 27 (březen 2016)</t>
  </si>
  <si>
    <t>IT</t>
  </si>
  <si>
    <t>Služby technologického centra Kraje Vysočina 2016</t>
  </si>
  <si>
    <t>OPZ č. 33</t>
  </si>
  <si>
    <t>Příprava právního aktu</t>
  </si>
  <si>
    <t>Konektivita do škol</t>
  </si>
  <si>
    <t>spolupráce s OI KV na volbě strategie nákupů ICT prvků z hlediska projektů škol a potřeb KV 
analýza rizik spojených s variantami postupu, průběžné projednání s OI KV 
kompletní příprava zadávacích podmínek na uzavření rámcových dohod – nadlimitní VZ na 5 částí, centrální zadání pro KV a všechny příspěvkové o. KV, zadávací dokumentace, obchodní podmínky, spolupráce na technických podmínkách + průběžné projednávání s OI KV
příprava strategie nákupů prvků ICT pro projekty škol nepořizovaných v rámcových dohodách</t>
  </si>
  <si>
    <t xml:space="preserve"> Zjišťování péče o NP, CHKO, NPR, NPP a lokality soustavy území Natury 2000</t>
  </si>
  <si>
    <t>supervize výběrového řízení</t>
  </si>
  <si>
    <t>Návštěvnická infrastruktura v EVL a ZCHÚ</t>
  </si>
  <si>
    <t>Přehled činnosti Projektové kanceláře Kraje Vysočina, příspěvkové organizace - oblast projektové činnosti</t>
  </si>
  <si>
    <t>Počet stran: 3</t>
  </si>
  <si>
    <t xml:space="preserve">Poznámka: žlutě značeno - již v minulosti vyúčtovaný projekt </t>
  </si>
  <si>
    <t>RK-41-2016-06, př.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</si>
</sst>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#,##0_ ;[Red]\-#,##0\ "/>
    <numFmt numFmtId="170" formatCode="#,##0\ _K_č"/>
    <numFmt numFmtId="171" formatCode="#,##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60029125213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vertical="center"/>
    </xf>
    <xf numFmtId="3" fontId="21" fillId="33" borderId="10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0" fillId="34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3" fontId="20" fillId="35" borderId="10" xfId="0" applyNumberFormat="1" applyFont="1" applyFill="1" applyBorder="1" applyAlignment="1">
      <alignment horizontal="right" vertical="center"/>
    </xf>
    <xf numFmtId="3" fontId="0" fillId="35" borderId="10" xfId="0" applyNumberFormat="1" applyFill="1" applyBorder="1" applyAlignment="1">
      <alignment horizontal="right" vertical="center"/>
    </xf>
    <xf numFmtId="3" fontId="0" fillId="35" borderId="10" xfId="0" applyNumberFormat="1" applyFill="1" applyBorder="1" applyAlignment="1">
      <alignment vertical="center"/>
    </xf>
    <xf numFmtId="3" fontId="0" fillId="35" borderId="0" xfId="0" applyNumberFormat="1" applyFill="1" applyBorder="1" applyAlignment="1">
      <alignment vertical="center"/>
    </xf>
    <xf numFmtId="3" fontId="42" fillId="35" borderId="10" xfId="0" applyNumberFormat="1" applyFont="1" applyFill="1" applyBorder="1" applyAlignment="1">
      <alignment vertical="center"/>
    </xf>
    <xf numFmtId="0" fontId="0" fillId="35" borderId="0" xfId="0" applyFill="1" applyAlignment="1">
      <alignment vertical="center"/>
    </xf>
    <xf numFmtId="3" fontId="0" fillId="35" borderId="0" xfId="0" applyNumberFormat="1" applyFill="1" applyBorder="1" applyAlignment="1">
      <alignment horizontal="right" vertical="center"/>
    </xf>
    <xf numFmtId="0" fontId="30" fillId="33" borderId="11" xfId="0" applyFont="1" applyFill="1" applyBorder="1" applyAlignment="1">
      <alignment vertical="center" wrapText="1"/>
    </xf>
    <xf numFmtId="3" fontId="30" fillId="33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1" fillId="35" borderId="11" xfId="36" applyFont="1" applyFill="1" applyBorder="1" applyAlignment="1">
      <alignment vertical="center"/>
    </xf>
    <xf numFmtId="0" fontId="31" fillId="35" borderId="11" xfId="36" applyFont="1" applyFill="1" applyBorder="1" applyAlignment="1">
      <alignment vertical="center" wrapText="1"/>
    </xf>
    <xf numFmtId="0" fontId="31" fillId="0" borderId="11" xfId="36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35" borderId="11" xfId="0" applyFont="1" applyFill="1" applyBorder="1" applyAlignment="1">
      <alignment vertical="center" wrapText="1"/>
    </xf>
    <xf numFmtId="3" fontId="20" fillId="35" borderId="10" xfId="0" applyNumberFormat="1" applyFont="1" applyFill="1" applyBorder="1" applyAlignment="1">
      <alignment vertical="center"/>
    </xf>
    <xf numFmtId="3" fontId="30" fillId="35" borderId="10" xfId="0" applyNumberFormat="1" applyFont="1" applyFill="1" applyBorder="1" applyAlignment="1">
      <alignment vertical="center"/>
    </xf>
    <xf numFmtId="3" fontId="21" fillId="36" borderId="10" xfId="0" applyNumberFormat="1" applyFont="1" applyFill="1" applyBorder="1" applyAlignment="1">
      <alignment vertical="center"/>
    </xf>
    <xf numFmtId="0" fontId="31" fillId="35" borderId="12" xfId="36" applyFont="1" applyFill="1" applyBorder="1" applyAlignment="1">
      <alignment vertical="center"/>
    </xf>
    <xf numFmtId="0" fontId="31" fillId="35" borderId="0" xfId="36" applyFont="1" applyFill="1" applyBorder="1" applyAlignment="1">
      <alignment vertical="center"/>
    </xf>
    <xf numFmtId="3" fontId="30" fillId="37" borderId="10" xfId="0" applyNumberFormat="1" applyFont="1" applyFill="1" applyBorder="1" applyAlignment="1">
      <alignment vertical="center"/>
    </xf>
    <xf numFmtId="0" fontId="30" fillId="38" borderId="1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36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39" borderId="10" xfId="0" applyFont="1" applyFill="1" applyBorder="1" applyAlignment="1">
      <alignment horizontal="center" vertical="center"/>
    </xf>
    <xf numFmtId="0" fontId="49" fillId="39" borderId="10" xfId="0" applyFont="1" applyFill="1" applyBorder="1" applyAlignment="1">
      <alignment horizontal="center" vertical="center" wrapText="1"/>
    </xf>
    <xf numFmtId="0" fontId="30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 vertical="center" wrapText="1"/>
    </xf>
    <xf numFmtId="171" fontId="0" fillId="13" borderId="10" xfId="0" applyNumberFormat="1" applyFill="1" applyBorder="1" applyAlignment="1">
      <alignment horizontal="right" vertical="center" wrapText="1"/>
    </xf>
    <xf numFmtId="0" fontId="30" fillId="13" borderId="10" xfId="0" applyFont="1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0" fontId="30" fillId="13" borderId="13" xfId="0" applyFont="1" applyFill="1" applyBorder="1" applyAlignment="1">
      <alignment vertical="center" wrapText="1"/>
    </xf>
    <xf numFmtId="171" fontId="0" fillId="13" borderId="10" xfId="0" applyNumberFormat="1" applyFill="1" applyBorder="1" applyAlignment="1">
      <alignment horizontal="right" vertical="center"/>
    </xf>
    <xf numFmtId="171" fontId="30" fillId="13" borderId="10" xfId="0" applyNumberFormat="1" applyFont="1" applyFill="1" applyBorder="1" applyAlignment="1">
      <alignment horizontal="right" vertical="center"/>
    </xf>
    <xf numFmtId="0" fontId="30" fillId="34" borderId="10" xfId="0" applyFont="1" applyFill="1" applyBorder="1" applyAlignment="1">
      <alignment vertical="center" wrapText="1"/>
    </xf>
    <xf numFmtId="171" fontId="0" fillId="34" borderId="10" xfId="0" applyNumberFormat="1" applyFill="1" applyBorder="1" applyAlignment="1">
      <alignment vertical="center"/>
    </xf>
    <xf numFmtId="171" fontId="0" fillId="34" borderId="0" xfId="0" applyNumberFormat="1" applyFill="1" applyAlignment="1">
      <alignment vertical="center"/>
    </xf>
    <xf numFmtId="0" fontId="0" fillId="34" borderId="10" xfId="0" applyFill="1" applyBorder="1" applyAlignment="1">
      <alignment horizontal="left" vertical="center" wrapText="1"/>
    </xf>
    <xf numFmtId="0" fontId="30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right" vertical="center"/>
    </xf>
    <xf numFmtId="17" fontId="0" fillId="34" borderId="10" xfId="0" applyNumberFormat="1" applyFill="1" applyBorder="1" applyAlignment="1">
      <alignment vertical="center" wrapText="1"/>
    </xf>
    <xf numFmtId="0" fontId="30" fillId="34" borderId="0" xfId="0" applyFont="1" applyFill="1" applyAlignment="1">
      <alignment vertical="center"/>
    </xf>
    <xf numFmtId="0" fontId="30" fillId="34" borderId="14" xfId="0" applyFont="1" applyFill="1" applyBorder="1" applyAlignment="1">
      <alignment horizontal="center" vertical="center" textRotation="90"/>
    </xf>
    <xf numFmtId="6" fontId="0" fillId="34" borderId="10" xfId="0" applyNumberFormat="1" applyFill="1" applyBorder="1" applyAlignment="1">
      <alignment vertical="center"/>
    </xf>
    <xf numFmtId="0" fontId="30" fillId="34" borderId="15" xfId="0" applyFont="1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171" fontId="30" fillId="34" borderId="10" xfId="0" applyNumberFormat="1" applyFont="1" applyFill="1" applyBorder="1" applyAlignment="1">
      <alignment horizontal="right" vertical="center"/>
    </xf>
    <xf numFmtId="0" fontId="30" fillId="40" borderId="15" xfId="0" applyFont="1" applyFill="1" applyBorder="1" applyAlignment="1">
      <alignment vertical="center"/>
    </xf>
    <xf numFmtId="0" fontId="0" fillId="40" borderId="15" xfId="0" applyFill="1" applyBorder="1" applyAlignment="1">
      <alignment vertical="center"/>
    </xf>
    <xf numFmtId="171" fontId="0" fillId="40" borderId="15" xfId="0" applyNumberFormat="1" applyFill="1" applyBorder="1" applyAlignment="1">
      <alignment vertical="center"/>
    </xf>
    <xf numFmtId="0" fontId="0" fillId="40" borderId="15" xfId="0" applyFill="1" applyBorder="1" applyAlignment="1">
      <alignment horizontal="right" vertical="center"/>
    </xf>
    <xf numFmtId="171" fontId="30" fillId="40" borderId="15" xfId="0" applyNumberFormat="1" applyFont="1" applyFill="1" applyBorder="1" applyAlignment="1">
      <alignment vertical="center"/>
    </xf>
    <xf numFmtId="0" fontId="50" fillId="41" borderId="10" xfId="0" applyFont="1" applyFill="1" applyBorder="1" applyAlignment="1">
      <alignment vertical="center" wrapText="1"/>
    </xf>
    <xf numFmtId="0" fontId="0" fillId="41" borderId="10" xfId="0" applyFill="1" applyBorder="1" applyAlignment="1">
      <alignment vertical="center" wrapText="1"/>
    </xf>
    <xf numFmtId="171" fontId="0" fillId="41" borderId="10" xfId="0" applyNumberFormat="1" applyFill="1" applyBorder="1" applyAlignment="1">
      <alignment vertical="center"/>
    </xf>
    <xf numFmtId="0" fontId="50" fillId="41" borderId="10" xfId="0" applyFont="1" applyFill="1" applyBorder="1" applyAlignment="1">
      <alignment horizontal="left" vertical="center" wrapText="1"/>
    </xf>
    <xf numFmtId="0" fontId="0" fillId="41" borderId="10" xfId="0" applyFill="1" applyBorder="1" applyAlignment="1">
      <alignment vertical="center"/>
    </xf>
    <xf numFmtId="171" fontId="30" fillId="41" borderId="13" xfId="0" applyNumberFormat="1" applyFont="1" applyFill="1" applyBorder="1" applyAlignment="1">
      <alignment vertical="center"/>
    </xf>
    <xf numFmtId="171" fontId="30" fillId="41" borderId="0" xfId="0" applyNumberFormat="1" applyFont="1" applyFill="1" applyBorder="1" applyAlignment="1">
      <alignment vertical="center"/>
    </xf>
    <xf numFmtId="0" fontId="3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71" fontId="0" fillId="36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171" fontId="30" fillId="33" borderId="10" xfId="0" applyNumberFormat="1" applyFont="1" applyFill="1" applyBorder="1" applyAlignment="1">
      <alignment horizontal="right" vertical="center" wrapText="1"/>
    </xf>
    <xf numFmtId="0" fontId="30" fillId="42" borderId="10" xfId="0" applyFont="1" applyFill="1" applyBorder="1" applyAlignment="1">
      <alignment vertical="center" wrapText="1"/>
    </xf>
    <xf numFmtId="0" fontId="30" fillId="42" borderId="10" xfId="0" applyFont="1" applyFill="1" applyBorder="1" applyAlignment="1">
      <alignment vertical="center"/>
    </xf>
    <xf numFmtId="0" fontId="0" fillId="42" borderId="10" xfId="0" applyFill="1" applyBorder="1" applyAlignment="1">
      <alignment vertical="center"/>
    </xf>
    <xf numFmtId="16" fontId="0" fillId="42" borderId="10" xfId="0" applyNumberFormat="1" applyFill="1" applyBorder="1" applyAlignment="1">
      <alignment vertical="center"/>
    </xf>
    <xf numFmtId="0" fontId="0" fillId="42" borderId="10" xfId="0" applyFill="1" applyBorder="1" applyAlignment="1">
      <alignment horizontal="right" vertical="center"/>
    </xf>
    <xf numFmtId="1" fontId="0" fillId="42" borderId="10" xfId="0" applyNumberFormat="1" applyFill="1" applyBorder="1" applyAlignment="1">
      <alignment horizontal="right" vertical="center"/>
    </xf>
    <xf numFmtId="0" fontId="0" fillId="1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0" fillId="40" borderId="10" xfId="0" applyFill="1" applyBorder="1" applyAlignment="1">
      <alignment horizontal="left" vertical="center" wrapText="1"/>
    </xf>
    <xf numFmtId="0" fontId="0" fillId="41" borderId="10" xfId="0" applyFill="1" applyBorder="1" applyAlignment="1">
      <alignment horizontal="left" vertical="center"/>
    </xf>
    <xf numFmtId="14" fontId="0" fillId="41" borderId="10" xfId="0" applyNumberFormat="1" applyFill="1" applyBorder="1" applyAlignment="1">
      <alignment horizontal="left" vertical="center" wrapText="1"/>
    </xf>
    <xf numFmtId="0" fontId="0" fillId="41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16" fontId="0" fillId="42" borderId="10" xfId="0" applyNumberFormat="1" applyFill="1" applyBorder="1" applyAlignment="1">
      <alignment horizontal="left" vertical="center"/>
    </xf>
    <xf numFmtId="0" fontId="0" fillId="42" borderId="1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49" fillId="39" borderId="10" xfId="0" applyFont="1" applyFill="1" applyBorder="1" applyAlignment="1">
      <alignment horizontal="left" vertical="center" wrapText="1"/>
    </xf>
    <xf numFmtId="0" fontId="30" fillId="40" borderId="10" xfId="0" applyFont="1" applyFill="1" applyBorder="1" applyAlignment="1">
      <alignment horizontal="center" vertical="center"/>
    </xf>
    <xf numFmtId="0" fontId="30" fillId="41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/>
    </xf>
    <xf numFmtId="0" fontId="30" fillId="43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1" fillId="34" borderId="11" xfId="36" applyFont="1" applyFill="1" applyBorder="1" applyAlignment="1">
      <alignment vertical="center"/>
    </xf>
    <xf numFmtId="3" fontId="20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3" fontId="0" fillId="34" borderId="10" xfId="0" applyNumberFormat="1" applyFill="1" applyBorder="1" applyAlignment="1">
      <alignment vertical="center"/>
    </xf>
    <xf numFmtId="0" fontId="51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42" fillId="35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/>
    </xf>
    <xf numFmtId="0" fontId="42" fillId="35" borderId="11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/>
    </xf>
    <xf numFmtId="0" fontId="21" fillId="36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0" fillId="35" borderId="11" xfId="0" applyFont="1" applyFill="1" applyBorder="1" applyAlignment="1">
      <alignment vertical="center" wrapText="1"/>
    </xf>
    <xf numFmtId="0" fontId="30" fillId="38" borderId="10" xfId="0" applyFont="1" applyFill="1" applyBorder="1" applyAlignment="1">
      <alignment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vertical="center"/>
    </xf>
    <xf numFmtId="0" fontId="30" fillId="38" borderId="10" xfId="0" applyFont="1" applyFill="1" applyBorder="1" applyAlignment="1">
      <alignment horizontal="center" vertical="center" wrapText="1"/>
    </xf>
    <xf numFmtId="0" fontId="30" fillId="43" borderId="13" xfId="0" applyFont="1" applyFill="1" applyBorder="1" applyAlignment="1">
      <alignment horizontal="center" vertical="center" textRotation="90" wrapText="1"/>
    </xf>
    <xf numFmtId="0" fontId="30" fillId="43" borderId="14" xfId="0" applyFont="1" applyFill="1" applyBorder="1" applyAlignment="1">
      <alignment horizontal="center" vertical="center" textRotation="90" wrapText="1"/>
    </xf>
    <xf numFmtId="0" fontId="30" fillId="43" borderId="15" xfId="0" applyFont="1" applyFill="1" applyBorder="1" applyAlignment="1">
      <alignment horizontal="center" vertical="center" textRotation="90" wrapText="1"/>
    </xf>
    <xf numFmtId="0" fontId="30" fillId="40" borderId="17" xfId="0" applyFont="1" applyFill="1" applyBorder="1" applyAlignment="1">
      <alignment horizontal="center" vertical="center" textRotation="90"/>
    </xf>
    <xf numFmtId="0" fontId="30" fillId="40" borderId="18" xfId="0" applyFont="1" applyFill="1" applyBorder="1" applyAlignment="1">
      <alignment horizontal="center" vertical="center" textRotation="90"/>
    </xf>
    <xf numFmtId="0" fontId="30" fillId="41" borderId="17" xfId="0" applyFont="1" applyFill="1" applyBorder="1" applyAlignment="1">
      <alignment horizontal="center" vertical="center" textRotation="90" wrapText="1"/>
    </xf>
    <xf numFmtId="0" fontId="30" fillId="41" borderId="19" xfId="0" applyFont="1" applyFill="1" applyBorder="1" applyAlignment="1">
      <alignment horizontal="center" vertical="center" textRotation="90" wrapText="1"/>
    </xf>
    <xf numFmtId="0" fontId="30" fillId="33" borderId="17" xfId="0" applyFont="1" applyFill="1" applyBorder="1" applyAlignment="1">
      <alignment horizontal="center" vertical="center" textRotation="90" wrapText="1"/>
    </xf>
    <xf numFmtId="0" fontId="30" fillId="33" borderId="19" xfId="0" applyFont="1" applyFill="1" applyBorder="1" applyAlignment="1">
      <alignment horizontal="center" vertical="center" textRotation="90" wrapText="1"/>
    </xf>
    <xf numFmtId="0" fontId="30" fillId="33" borderId="18" xfId="0" applyFont="1" applyFill="1" applyBorder="1" applyAlignment="1">
      <alignment horizontal="center" vertical="center" textRotation="90" wrapText="1"/>
    </xf>
    <xf numFmtId="0" fontId="0" fillId="33" borderId="20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30" fillId="42" borderId="19" xfId="0" applyFont="1" applyFill="1" applyBorder="1" applyAlignment="1">
      <alignment horizontal="center" vertical="center" textRotation="90"/>
    </xf>
    <xf numFmtId="0" fontId="30" fillId="34" borderId="13" xfId="0" applyFont="1" applyFill="1" applyBorder="1" applyAlignment="1">
      <alignment horizontal="center" vertical="center" textRotation="90"/>
    </xf>
    <xf numFmtId="0" fontId="30" fillId="34" borderId="14" xfId="0" applyFont="1" applyFill="1" applyBorder="1" applyAlignment="1">
      <alignment horizontal="center" vertical="center" textRotation="90"/>
    </xf>
    <xf numFmtId="0" fontId="53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tranet.kr-vysocina.cz/samosprava/index.php?akce=rada_zapis_read&amp;rada=9&amp;rok=2016" TargetMode="External" /><Relationship Id="rId2" Type="http://schemas.openxmlformats.org/officeDocument/2006/relationships/hyperlink" Target="http://extranet.kr-vysocina.cz/samosprava/index.php?akce=rada_zapis_read&amp;rada=4&amp;rok=2016" TargetMode="External" /><Relationship Id="rId3" Type="http://schemas.openxmlformats.org/officeDocument/2006/relationships/hyperlink" Target="http://extranet.kr-vysocina.cz/samosprava/index.php?akce=rada_zapis_read&amp;rada=8&amp;rok=2016" TargetMode="External" /><Relationship Id="rId4" Type="http://schemas.openxmlformats.org/officeDocument/2006/relationships/hyperlink" Target="http://extranet.kr-vysocina.cz/samosprava/index.php?akce=rada_zapis_read&amp;rada=13&amp;rok=2016" TargetMode="External" /><Relationship Id="rId5" Type="http://schemas.openxmlformats.org/officeDocument/2006/relationships/hyperlink" Target="http://extranet.kr-vysocina.cz/samosprava/index.php?akce=rada_zapis_read&amp;rada=17&amp;rok=2016" TargetMode="External" /><Relationship Id="rId6" Type="http://schemas.openxmlformats.org/officeDocument/2006/relationships/hyperlink" Target="http://extranet.kr-vysocina.cz/samosprava/index.php?akce=rada_zapis_read&amp;rada=17&amp;rok=2016" TargetMode="External" /><Relationship Id="rId7" Type="http://schemas.openxmlformats.org/officeDocument/2006/relationships/hyperlink" Target="http://extranet.kr-vysocina.cz/samosprava/index.php?akce=rada_zapis_read&amp;rada=13&amp;rok=2016" TargetMode="External" /><Relationship Id="rId8" Type="http://schemas.openxmlformats.org/officeDocument/2006/relationships/hyperlink" Target="http://extranet.kr-vysocina.cz/samosprava/index.php?akce=zastupitelstvo_zapis_read&amp;zastupitelstvo=7&amp;rok=2015" TargetMode="External" /><Relationship Id="rId9" Type="http://schemas.openxmlformats.org/officeDocument/2006/relationships/hyperlink" Target="http://extranet.kr-vysocina.cz/samosprava/index.php?akce=rada_zapis_read&amp;rada=26&amp;rok=2016" TargetMode="External" /><Relationship Id="rId10" Type="http://schemas.openxmlformats.org/officeDocument/2006/relationships/hyperlink" Target="http://extranet.kr-vysocina.cz/samosprava/index.php?akce=rada_zapis_read&amp;rada=26&amp;rok=2016" TargetMode="External" /><Relationship Id="rId11" Type="http://schemas.openxmlformats.org/officeDocument/2006/relationships/hyperlink" Target="http://extranet.kr-vysocina.cz/samosprava/index.php?akce=rada_zapis_read&amp;rada=22&amp;rok=2016" TargetMode="External" /><Relationship Id="rId12" Type="http://schemas.openxmlformats.org/officeDocument/2006/relationships/hyperlink" Target="http://extranet.kr-vysocina.cz/samosprava/index.php?akce=rada_zapis_read&amp;rada=22&amp;rok=2016" TargetMode="External" /><Relationship Id="rId13" Type="http://schemas.openxmlformats.org/officeDocument/2006/relationships/hyperlink" Target="http://extranet.kr-vysocina.cz/samosprava/index.php?akce=rada_zapis_read&amp;rada=22&amp;rok=2016" TargetMode="External" /><Relationship Id="rId14" Type="http://schemas.openxmlformats.org/officeDocument/2006/relationships/hyperlink" Target="http://extranet.kr-vysocina.cz/samosprava/index.php?akce=rada_zapis_read&amp;rada=22&amp;rok=2016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88.00390625" style="1" customWidth="1"/>
    <col min="2" max="2" width="18.140625" style="50" customWidth="1"/>
    <col min="3" max="3" width="16.00390625" style="30" customWidth="1"/>
    <col min="4" max="4" width="12.00390625" style="1" customWidth="1"/>
    <col min="5" max="5" width="9.57421875" style="1" customWidth="1"/>
    <col min="6" max="12" width="8.28125" style="1" customWidth="1"/>
    <col min="13" max="13" width="11.00390625" style="1" customWidth="1"/>
    <col min="14" max="14" width="11.28125" style="1" customWidth="1"/>
    <col min="15" max="15" width="11.57421875" style="14" customWidth="1"/>
    <col min="16" max="16384" width="9.140625" style="1" customWidth="1"/>
  </cols>
  <sheetData>
    <row r="1" ht="21.75" customHeight="1">
      <c r="M1" s="156" t="s">
        <v>142</v>
      </c>
    </row>
    <row r="2" spans="1:13" ht="23.25">
      <c r="A2" s="9" t="s">
        <v>58</v>
      </c>
      <c r="B2" s="121" t="s">
        <v>141</v>
      </c>
      <c r="C2" s="122"/>
      <c r="D2" s="123"/>
      <c r="E2" s="123"/>
      <c r="F2" s="123"/>
      <c r="M2" s="156" t="s">
        <v>140</v>
      </c>
    </row>
    <row r="4" spans="1:15" s="30" customFormat="1" ht="30" customHeight="1">
      <c r="A4" s="134" t="s">
        <v>8</v>
      </c>
      <c r="B4" s="139"/>
      <c r="C4" s="134" t="s">
        <v>10</v>
      </c>
      <c r="D4" s="137" t="s">
        <v>38</v>
      </c>
      <c r="E4" s="137"/>
      <c r="F4" s="137"/>
      <c r="G4" s="137"/>
      <c r="H4" s="137"/>
      <c r="I4" s="137"/>
      <c r="J4" s="137"/>
      <c r="K4" s="137"/>
      <c r="L4" s="137"/>
      <c r="M4" s="138"/>
      <c r="N4" s="139" t="s">
        <v>39</v>
      </c>
      <c r="O4" s="34"/>
    </row>
    <row r="5" spans="1:15" s="30" customFormat="1" ht="21.75" customHeight="1">
      <c r="A5" s="134"/>
      <c r="B5" s="139"/>
      <c r="C5" s="134"/>
      <c r="D5" s="42">
        <v>2016</v>
      </c>
      <c r="E5" s="42">
        <v>2017</v>
      </c>
      <c r="F5" s="42">
        <v>2018</v>
      </c>
      <c r="G5" s="42">
        <v>2019</v>
      </c>
      <c r="H5" s="42">
        <v>2020</v>
      </c>
      <c r="I5" s="42">
        <v>2021</v>
      </c>
      <c r="J5" s="42">
        <v>2022</v>
      </c>
      <c r="K5" s="42">
        <v>2023</v>
      </c>
      <c r="L5" s="42">
        <v>2024</v>
      </c>
      <c r="M5" s="42" t="s">
        <v>9</v>
      </c>
      <c r="N5" s="139"/>
      <c r="O5" s="43"/>
    </row>
    <row r="6" spans="1:15" s="13" customFormat="1" ht="15">
      <c r="A6" s="17" t="s">
        <v>17</v>
      </c>
      <c r="B6" s="135" t="s">
        <v>23</v>
      </c>
      <c r="C6" s="39" t="s">
        <v>21</v>
      </c>
      <c r="D6" s="18">
        <v>3700000</v>
      </c>
      <c r="E6" s="11"/>
      <c r="F6" s="11"/>
      <c r="G6" s="11"/>
      <c r="H6" s="11"/>
      <c r="I6" s="12"/>
      <c r="J6" s="12"/>
      <c r="K6" s="12"/>
      <c r="L6" s="12"/>
      <c r="M6" s="12">
        <v>3700000</v>
      </c>
      <c r="N6" s="12"/>
      <c r="O6" s="15"/>
    </row>
    <row r="7" spans="1:15" s="13" customFormat="1" ht="15">
      <c r="A7" s="17" t="s">
        <v>18</v>
      </c>
      <c r="B7" s="136"/>
      <c r="C7" s="40" t="s">
        <v>19</v>
      </c>
      <c r="D7" s="18">
        <v>1417500</v>
      </c>
      <c r="E7" s="11"/>
      <c r="F7" s="11"/>
      <c r="G7" s="11"/>
      <c r="H7" s="11"/>
      <c r="I7" s="12"/>
      <c r="J7" s="12"/>
      <c r="K7" s="12"/>
      <c r="L7" s="12"/>
      <c r="M7" s="12">
        <v>1417500</v>
      </c>
      <c r="N7" s="12"/>
      <c r="O7" s="15"/>
    </row>
    <row r="8" spans="1:15" s="23" customFormat="1" ht="15">
      <c r="A8" s="17" t="s">
        <v>7</v>
      </c>
      <c r="B8" s="44" t="s">
        <v>24</v>
      </c>
      <c r="C8" s="31" t="s">
        <v>11</v>
      </c>
      <c r="D8" s="18">
        <v>75500</v>
      </c>
      <c r="E8" s="19">
        <v>73500</v>
      </c>
      <c r="F8" s="19">
        <v>73500</v>
      </c>
      <c r="G8" s="19"/>
      <c r="H8" s="19"/>
      <c r="I8" s="20"/>
      <c r="J8" s="20"/>
      <c r="K8" s="20"/>
      <c r="L8" s="20"/>
      <c r="M8" s="20">
        <v>222500</v>
      </c>
      <c r="N8" s="20">
        <v>75500</v>
      </c>
      <c r="O8" s="21"/>
    </row>
    <row r="9" spans="1:15" s="23" customFormat="1" ht="15">
      <c r="A9" s="10" t="s">
        <v>6</v>
      </c>
      <c r="B9" s="116" t="s">
        <v>24</v>
      </c>
      <c r="C9" s="117" t="s">
        <v>12</v>
      </c>
      <c r="D9" s="118">
        <v>82000</v>
      </c>
      <c r="E9" s="119"/>
      <c r="F9" s="119"/>
      <c r="G9" s="119"/>
      <c r="H9" s="119"/>
      <c r="I9" s="120"/>
      <c r="J9" s="120"/>
      <c r="K9" s="120"/>
      <c r="L9" s="120"/>
      <c r="M9" s="120">
        <v>82000</v>
      </c>
      <c r="N9" s="20">
        <v>82000</v>
      </c>
      <c r="O9" s="21"/>
    </row>
    <row r="10" spans="1:15" s="23" customFormat="1" ht="15">
      <c r="A10" s="10" t="s">
        <v>0</v>
      </c>
      <c r="B10" s="116" t="s">
        <v>24</v>
      </c>
      <c r="C10" s="117" t="s">
        <v>13</v>
      </c>
      <c r="D10" s="118">
        <v>73000</v>
      </c>
      <c r="E10" s="119"/>
      <c r="F10" s="119"/>
      <c r="G10" s="119"/>
      <c r="H10" s="119"/>
      <c r="I10" s="120"/>
      <c r="J10" s="120"/>
      <c r="K10" s="120"/>
      <c r="L10" s="120"/>
      <c r="M10" s="120">
        <v>73000</v>
      </c>
      <c r="N10" s="20">
        <v>73000</v>
      </c>
      <c r="O10" s="21"/>
    </row>
    <row r="11" spans="1:15" s="23" customFormat="1" ht="15">
      <c r="A11" s="17" t="s">
        <v>1</v>
      </c>
      <c r="B11" s="44" t="s">
        <v>43</v>
      </c>
      <c r="C11" s="31" t="s">
        <v>14</v>
      </c>
      <c r="D11" s="18">
        <v>118000</v>
      </c>
      <c r="E11" s="19">
        <v>51250</v>
      </c>
      <c r="F11" s="19">
        <v>51250</v>
      </c>
      <c r="G11" s="19">
        <v>20500</v>
      </c>
      <c r="H11" s="19">
        <v>12500</v>
      </c>
      <c r="I11" s="19">
        <v>12500</v>
      </c>
      <c r="J11" s="19">
        <v>12500</v>
      </c>
      <c r="K11" s="19">
        <v>12500</v>
      </c>
      <c r="L11" s="19"/>
      <c r="M11" s="20">
        <v>291000</v>
      </c>
      <c r="N11" s="20">
        <v>118000</v>
      </c>
      <c r="O11" s="24"/>
    </row>
    <row r="12" spans="1:15" s="23" customFormat="1" ht="15">
      <c r="A12" s="17" t="s">
        <v>2</v>
      </c>
      <c r="B12" s="44" t="s">
        <v>43</v>
      </c>
      <c r="C12" s="31" t="s">
        <v>15</v>
      </c>
      <c r="D12" s="18">
        <v>190701</v>
      </c>
      <c r="E12" s="19">
        <v>160494</v>
      </c>
      <c r="F12" s="19">
        <v>49919</v>
      </c>
      <c r="G12" s="19">
        <v>13898</v>
      </c>
      <c r="H12" s="19">
        <v>13898</v>
      </c>
      <c r="I12" s="19">
        <v>13898</v>
      </c>
      <c r="J12" s="19">
        <v>13898</v>
      </c>
      <c r="K12" s="19">
        <v>13898</v>
      </c>
      <c r="L12" s="19"/>
      <c r="M12" s="20">
        <v>470604</v>
      </c>
      <c r="N12" s="20">
        <v>130046</v>
      </c>
      <c r="O12" s="24"/>
    </row>
    <row r="13" spans="1:15" s="23" customFormat="1" ht="30">
      <c r="A13" s="17" t="s">
        <v>5</v>
      </c>
      <c r="B13" s="44" t="s">
        <v>43</v>
      </c>
      <c r="C13" s="32" t="s">
        <v>16</v>
      </c>
      <c r="D13" s="18">
        <v>188910</v>
      </c>
      <c r="E13" s="19">
        <v>57100</v>
      </c>
      <c r="F13" s="19">
        <v>14150</v>
      </c>
      <c r="G13" s="19">
        <v>14150</v>
      </c>
      <c r="H13" s="19">
        <v>14150</v>
      </c>
      <c r="I13" s="20">
        <v>14150</v>
      </c>
      <c r="J13" s="20">
        <v>14150</v>
      </c>
      <c r="K13" s="20"/>
      <c r="L13" s="20"/>
      <c r="M13" s="20">
        <v>316760</v>
      </c>
      <c r="N13" s="20">
        <v>113000</v>
      </c>
      <c r="O13" s="21"/>
    </row>
    <row r="14" spans="1:15" ht="15">
      <c r="A14" s="3" t="s">
        <v>26</v>
      </c>
      <c r="B14" s="45" t="s">
        <v>43</v>
      </c>
      <c r="C14" s="33" t="s">
        <v>30</v>
      </c>
      <c r="D14" s="6">
        <v>345250</v>
      </c>
      <c r="E14" s="4">
        <v>192233</v>
      </c>
      <c r="F14" s="4">
        <v>50037</v>
      </c>
      <c r="G14" s="4">
        <v>13930</v>
      </c>
      <c r="H14" s="4">
        <v>13930</v>
      </c>
      <c r="I14" s="4">
        <v>13930</v>
      </c>
      <c r="J14" s="4">
        <v>13930</v>
      </c>
      <c r="K14" s="4">
        <v>13930</v>
      </c>
      <c r="L14" s="4"/>
      <c r="M14" s="12">
        <v>657170</v>
      </c>
      <c r="N14" s="12">
        <v>131500</v>
      </c>
      <c r="O14" s="16"/>
    </row>
    <row r="15" spans="1:15" ht="15">
      <c r="A15" s="3" t="s">
        <v>25</v>
      </c>
      <c r="B15" s="45" t="s">
        <v>24</v>
      </c>
      <c r="C15" s="33" t="s">
        <v>30</v>
      </c>
      <c r="D15" s="6">
        <v>382310</v>
      </c>
      <c r="E15" s="4">
        <v>42076</v>
      </c>
      <c r="F15" s="4">
        <v>42077</v>
      </c>
      <c r="G15" s="4">
        <v>42077</v>
      </c>
      <c r="H15" s="4">
        <v>12350</v>
      </c>
      <c r="I15" s="5">
        <v>12350</v>
      </c>
      <c r="J15" s="5">
        <v>12350</v>
      </c>
      <c r="K15" s="5">
        <v>12350</v>
      </c>
      <c r="L15" s="5">
        <v>12350</v>
      </c>
      <c r="M15" s="12">
        <v>570290</v>
      </c>
      <c r="N15" s="12">
        <v>285050</v>
      </c>
      <c r="O15" s="16"/>
    </row>
    <row r="16" spans="1:15" ht="13.5" customHeight="1">
      <c r="A16" s="3" t="s">
        <v>28</v>
      </c>
      <c r="B16" s="45" t="s">
        <v>24</v>
      </c>
      <c r="C16" s="33" t="s">
        <v>30</v>
      </c>
      <c r="D16" s="6">
        <v>214286</v>
      </c>
      <c r="E16" s="4">
        <v>203852</v>
      </c>
      <c r="F16" s="4">
        <v>19818</v>
      </c>
      <c r="G16" s="4">
        <v>14240</v>
      </c>
      <c r="H16" s="4">
        <v>14240</v>
      </c>
      <c r="I16" s="5">
        <v>14240</v>
      </c>
      <c r="J16" s="5">
        <v>19818</v>
      </c>
      <c r="K16" s="5"/>
      <c r="L16" s="5"/>
      <c r="M16" s="12">
        <v>500494</v>
      </c>
      <c r="N16" s="12">
        <v>100584</v>
      </c>
      <c r="O16" s="16"/>
    </row>
    <row r="17" spans="1:15" ht="15">
      <c r="A17" s="3" t="s">
        <v>29</v>
      </c>
      <c r="B17" s="45" t="s">
        <v>24</v>
      </c>
      <c r="C17" s="33" t="s">
        <v>30</v>
      </c>
      <c r="D17" s="6">
        <v>16250</v>
      </c>
      <c r="E17" s="4"/>
      <c r="F17" s="4"/>
      <c r="G17" s="4"/>
      <c r="H17" s="4"/>
      <c r="I17" s="5"/>
      <c r="J17" s="5"/>
      <c r="K17" s="5"/>
      <c r="L17" s="5"/>
      <c r="M17" s="12">
        <v>16250</v>
      </c>
      <c r="N17" s="12">
        <v>16250</v>
      </c>
      <c r="O17" s="16"/>
    </row>
    <row r="18" spans="1:15" ht="15">
      <c r="A18" s="3" t="s">
        <v>32</v>
      </c>
      <c r="B18" s="45" t="s">
        <v>24</v>
      </c>
      <c r="C18" s="51" t="s">
        <v>37</v>
      </c>
      <c r="D18" s="7">
        <v>123350</v>
      </c>
      <c r="E18" s="5">
        <v>217600</v>
      </c>
      <c r="F18" s="5">
        <v>85350</v>
      </c>
      <c r="G18" s="5">
        <v>13520</v>
      </c>
      <c r="H18" s="5">
        <v>13520</v>
      </c>
      <c r="I18" s="5">
        <v>13520</v>
      </c>
      <c r="J18" s="5">
        <v>13520</v>
      </c>
      <c r="K18" s="5">
        <v>13520</v>
      </c>
      <c r="L18" s="5"/>
      <c r="M18" s="12">
        <v>493900</v>
      </c>
      <c r="N18" s="12">
        <v>123350</v>
      </c>
      <c r="O18" s="16"/>
    </row>
    <row r="19" spans="1:15" ht="30">
      <c r="A19" s="3" t="s">
        <v>31</v>
      </c>
      <c r="B19" s="45" t="s">
        <v>24</v>
      </c>
      <c r="C19" s="51" t="s">
        <v>37</v>
      </c>
      <c r="D19" s="7">
        <v>49400</v>
      </c>
      <c r="E19" s="5"/>
      <c r="F19" s="5">
        <v>49400</v>
      </c>
      <c r="G19" s="5"/>
      <c r="H19" s="5"/>
      <c r="I19" s="5"/>
      <c r="J19" s="5"/>
      <c r="K19" s="5"/>
      <c r="L19" s="5"/>
      <c r="M19" s="12">
        <v>98800</v>
      </c>
      <c r="N19" s="12">
        <v>0</v>
      </c>
      <c r="O19" s="16"/>
    </row>
    <row r="20" spans="1:15" ht="15">
      <c r="A20" s="3" t="s">
        <v>36</v>
      </c>
      <c r="B20" s="45" t="s">
        <v>24</v>
      </c>
      <c r="C20" s="52" t="s">
        <v>42</v>
      </c>
      <c r="D20" s="5">
        <v>104650</v>
      </c>
      <c r="E20" s="5">
        <v>165745</v>
      </c>
      <c r="F20" s="5">
        <v>14240</v>
      </c>
      <c r="G20" s="5">
        <v>18140</v>
      </c>
      <c r="H20" s="5">
        <v>18140</v>
      </c>
      <c r="I20" s="5">
        <v>18140</v>
      </c>
      <c r="J20" s="5">
        <v>14240</v>
      </c>
      <c r="K20" s="5"/>
      <c r="L20" s="5"/>
      <c r="M20" s="12">
        <v>353295</v>
      </c>
      <c r="N20" s="12">
        <v>104650</v>
      </c>
      <c r="O20" s="16"/>
    </row>
    <row r="21" spans="1:15" ht="15">
      <c r="A21" s="3" t="s">
        <v>34</v>
      </c>
      <c r="B21" s="45" t="s">
        <v>24</v>
      </c>
      <c r="C21" s="52" t="s">
        <v>42</v>
      </c>
      <c r="D21" s="5">
        <v>57200</v>
      </c>
      <c r="E21" s="5"/>
      <c r="F21" s="5"/>
      <c r="G21" s="5"/>
      <c r="H21" s="5"/>
      <c r="I21" s="5"/>
      <c r="J21" s="5"/>
      <c r="K21" s="5"/>
      <c r="L21" s="5"/>
      <c r="M21" s="12">
        <v>57200</v>
      </c>
      <c r="N21" s="12">
        <v>57200</v>
      </c>
      <c r="O21" s="16"/>
    </row>
    <row r="22" spans="1:15" ht="15">
      <c r="A22" s="3" t="s">
        <v>33</v>
      </c>
      <c r="B22" s="45" t="s">
        <v>24</v>
      </c>
      <c r="C22" s="52" t="s">
        <v>42</v>
      </c>
      <c r="D22" s="5">
        <v>99682</v>
      </c>
      <c r="E22" s="5">
        <v>197478</v>
      </c>
      <c r="F22" s="5">
        <v>83318</v>
      </c>
      <c r="G22" s="5">
        <v>14240</v>
      </c>
      <c r="H22" s="5">
        <v>14240</v>
      </c>
      <c r="I22" s="5">
        <v>14240</v>
      </c>
      <c r="J22" s="5">
        <v>14240</v>
      </c>
      <c r="K22" s="5">
        <v>20090</v>
      </c>
      <c r="L22" s="5"/>
      <c r="M22" s="12">
        <v>457528</v>
      </c>
      <c r="N22" s="12">
        <v>99682</v>
      </c>
      <c r="O22" s="16"/>
    </row>
    <row r="23" spans="1:15" ht="15">
      <c r="A23" s="3" t="s">
        <v>35</v>
      </c>
      <c r="B23" s="45" t="s">
        <v>43</v>
      </c>
      <c r="C23" s="52" t="s">
        <v>42</v>
      </c>
      <c r="D23" s="7">
        <v>70014</v>
      </c>
      <c r="E23" s="5"/>
      <c r="F23" s="5"/>
      <c r="G23" s="5"/>
      <c r="H23" s="5"/>
      <c r="I23" s="5"/>
      <c r="J23" s="5"/>
      <c r="K23" s="5"/>
      <c r="L23" s="5"/>
      <c r="M23" s="12">
        <v>70014</v>
      </c>
      <c r="N23" s="12">
        <v>70014</v>
      </c>
      <c r="O23" s="16"/>
    </row>
    <row r="24" spans="1:15" ht="30">
      <c r="A24" s="3" t="s">
        <v>40</v>
      </c>
      <c r="B24" s="45" t="s">
        <v>43</v>
      </c>
      <c r="C24" s="52" t="s">
        <v>44</v>
      </c>
      <c r="D24" s="7">
        <v>69490</v>
      </c>
      <c r="E24" s="5">
        <v>91952</v>
      </c>
      <c r="F24" s="5">
        <v>91952</v>
      </c>
      <c r="G24" s="5">
        <v>61304</v>
      </c>
      <c r="H24" s="5"/>
      <c r="I24" s="5"/>
      <c r="J24" s="5"/>
      <c r="K24" s="5"/>
      <c r="L24" s="5"/>
      <c r="M24" s="12">
        <v>314698</v>
      </c>
      <c r="N24" s="12"/>
      <c r="O24" s="16"/>
    </row>
    <row r="25" spans="1:15" ht="15">
      <c r="A25" s="3" t="s">
        <v>41</v>
      </c>
      <c r="B25" s="45" t="s">
        <v>43</v>
      </c>
      <c r="C25" s="52" t="s">
        <v>44</v>
      </c>
      <c r="D25" s="7">
        <v>45500</v>
      </c>
      <c r="E25" s="5">
        <v>146951</v>
      </c>
      <c r="F25" s="5">
        <v>29315</v>
      </c>
      <c r="G25" s="5">
        <v>12428</v>
      </c>
      <c r="H25" s="5">
        <v>12428</v>
      </c>
      <c r="I25" s="5">
        <v>12428</v>
      </c>
      <c r="J25" s="5">
        <v>12428</v>
      </c>
      <c r="K25" s="5">
        <v>12428</v>
      </c>
      <c r="L25" s="5"/>
      <c r="M25" s="12">
        <v>283906</v>
      </c>
      <c r="N25" s="12">
        <v>45500</v>
      </c>
      <c r="O25" s="16"/>
    </row>
    <row r="26" spans="1:15" ht="15">
      <c r="A26" s="27" t="s">
        <v>45</v>
      </c>
      <c r="B26" s="46" t="s">
        <v>43</v>
      </c>
      <c r="C26" s="53" t="s">
        <v>51</v>
      </c>
      <c r="D26" s="7">
        <v>67600</v>
      </c>
      <c r="E26" s="7">
        <v>130673</v>
      </c>
      <c r="F26" s="7">
        <v>130673</v>
      </c>
      <c r="G26" s="7">
        <v>12350</v>
      </c>
      <c r="H26" s="7">
        <v>12350</v>
      </c>
      <c r="I26" s="7">
        <v>12350</v>
      </c>
      <c r="J26" s="7">
        <v>12350</v>
      </c>
      <c r="K26" s="7">
        <v>12350</v>
      </c>
      <c r="L26" s="7">
        <v>0</v>
      </c>
      <c r="M26" s="28">
        <v>390696</v>
      </c>
      <c r="N26" s="28">
        <v>67600</v>
      </c>
      <c r="O26" s="16"/>
    </row>
    <row r="27" spans="1:15" ht="15">
      <c r="A27" s="27" t="s">
        <v>46</v>
      </c>
      <c r="B27" s="46" t="s">
        <v>43</v>
      </c>
      <c r="C27" s="53" t="s">
        <v>51</v>
      </c>
      <c r="D27" s="7">
        <v>51350</v>
      </c>
      <c r="E27" s="7">
        <v>81900</v>
      </c>
      <c r="F27" s="7">
        <v>12350</v>
      </c>
      <c r="G27" s="7">
        <v>12350</v>
      </c>
      <c r="H27" s="7">
        <v>12350</v>
      </c>
      <c r="I27" s="7">
        <v>12350</v>
      </c>
      <c r="J27" s="7">
        <v>12350</v>
      </c>
      <c r="K27" s="7"/>
      <c r="L27" s="7"/>
      <c r="M27" s="28">
        <v>195000</v>
      </c>
      <c r="N27" s="28">
        <v>51350</v>
      </c>
      <c r="O27" s="16"/>
    </row>
    <row r="28" spans="1:15" ht="15">
      <c r="A28" s="27" t="s">
        <v>47</v>
      </c>
      <c r="B28" s="46" t="s">
        <v>43</v>
      </c>
      <c r="C28" s="53" t="s">
        <v>51</v>
      </c>
      <c r="D28" s="7">
        <v>51980</v>
      </c>
      <c r="E28" s="7">
        <v>98800</v>
      </c>
      <c r="F28" s="7">
        <v>31790</v>
      </c>
      <c r="G28" s="7">
        <v>12350</v>
      </c>
      <c r="H28" s="7">
        <v>12350</v>
      </c>
      <c r="I28" s="7">
        <v>12350</v>
      </c>
      <c r="J28" s="7">
        <v>12350</v>
      </c>
      <c r="K28" s="7">
        <v>12350</v>
      </c>
      <c r="L28" s="7"/>
      <c r="M28" s="28">
        <v>244320</v>
      </c>
      <c r="N28" s="28">
        <v>51980</v>
      </c>
      <c r="O28" s="16"/>
    </row>
    <row r="29" spans="1:15" ht="30">
      <c r="A29" s="125" t="s">
        <v>48</v>
      </c>
      <c r="B29" s="126"/>
      <c r="C29" s="127"/>
      <c r="D29" s="36">
        <v>24077</v>
      </c>
      <c r="E29" s="36">
        <v>120698</v>
      </c>
      <c r="F29" s="36">
        <v>93425</v>
      </c>
      <c r="G29" s="36">
        <v>12350</v>
      </c>
      <c r="H29" s="36">
        <v>12350</v>
      </c>
      <c r="I29" s="36">
        <v>12350</v>
      </c>
      <c r="J29" s="36">
        <v>12350</v>
      </c>
      <c r="K29" s="36">
        <v>12350</v>
      </c>
      <c r="L29" s="36"/>
      <c r="M29" s="36">
        <v>299950</v>
      </c>
      <c r="N29" s="36">
        <v>51350</v>
      </c>
      <c r="O29" s="16"/>
    </row>
    <row r="30" spans="1:15" ht="15">
      <c r="A30" s="17" t="s">
        <v>54</v>
      </c>
      <c r="B30" s="47"/>
      <c r="C30" s="35"/>
      <c r="D30" s="36">
        <v>51494</v>
      </c>
      <c r="E30" s="5"/>
      <c r="F30" s="5"/>
      <c r="G30" s="5"/>
      <c r="H30" s="5"/>
      <c r="I30" s="5"/>
      <c r="J30" s="5"/>
      <c r="K30" s="5"/>
      <c r="L30" s="5"/>
      <c r="M30" s="12">
        <v>51494</v>
      </c>
      <c r="N30" s="12"/>
      <c r="O30" s="16"/>
    </row>
    <row r="31" spans="1:15" ht="15">
      <c r="A31" s="124" t="s">
        <v>55</v>
      </c>
      <c r="B31" s="47"/>
      <c r="C31" s="128"/>
      <c r="D31" s="22">
        <v>330506</v>
      </c>
      <c r="E31" s="5"/>
      <c r="F31" s="5"/>
      <c r="G31" s="5"/>
      <c r="H31" s="5"/>
      <c r="I31" s="5"/>
      <c r="J31" s="5"/>
      <c r="K31" s="5"/>
      <c r="L31" s="5"/>
      <c r="M31" s="12">
        <v>330506</v>
      </c>
      <c r="N31" s="12"/>
      <c r="O31" s="16"/>
    </row>
    <row r="32" spans="1:15" ht="15">
      <c r="A32" s="2" t="s">
        <v>9</v>
      </c>
      <c r="B32" s="48"/>
      <c r="C32" s="25"/>
      <c r="D32" s="8">
        <f>SUM(D6:D31)</f>
        <v>8000000</v>
      </c>
      <c r="E32" s="8">
        <f aca="true" t="shared" si="0" ref="E32:N32">SUM(E6:E31)</f>
        <v>2032302</v>
      </c>
      <c r="F32" s="8">
        <f t="shared" si="0"/>
        <v>922564</v>
      </c>
      <c r="G32" s="8">
        <f t="shared" si="0"/>
        <v>287827</v>
      </c>
      <c r="H32" s="8">
        <f t="shared" si="0"/>
        <v>188796</v>
      </c>
      <c r="I32" s="8">
        <f t="shared" si="0"/>
        <v>188796</v>
      </c>
      <c r="J32" s="8">
        <f t="shared" si="0"/>
        <v>190474</v>
      </c>
      <c r="K32" s="8">
        <f t="shared" si="0"/>
        <v>135766</v>
      </c>
      <c r="L32" s="8">
        <f t="shared" si="0"/>
        <v>12350</v>
      </c>
      <c r="M32" s="8">
        <f t="shared" si="0"/>
        <v>11958875</v>
      </c>
      <c r="N32" s="8">
        <f t="shared" si="0"/>
        <v>1847606</v>
      </c>
      <c r="O32" s="16"/>
    </row>
    <row r="33" spans="2:15" s="14" customFormat="1" ht="10.5" customHeight="1">
      <c r="B33" s="49"/>
      <c r="C33" s="34"/>
      <c r="E33" s="29"/>
      <c r="F33" s="29"/>
      <c r="G33" s="29"/>
      <c r="H33" s="29"/>
      <c r="I33" s="29"/>
      <c r="J33" s="29"/>
      <c r="K33" s="29"/>
      <c r="L33" s="29"/>
      <c r="M33" s="29"/>
      <c r="O33" s="16"/>
    </row>
    <row r="34" spans="1:15" ht="15">
      <c r="A34" s="2" t="s">
        <v>20</v>
      </c>
      <c r="B34" s="48"/>
      <c r="C34" s="2"/>
      <c r="D34" s="26">
        <v>8000000</v>
      </c>
      <c r="E34" s="29"/>
      <c r="F34" s="29"/>
      <c r="G34" s="29"/>
      <c r="H34" s="29"/>
      <c r="I34" s="29"/>
      <c r="J34" s="29"/>
      <c r="K34" s="29"/>
      <c r="L34" s="29"/>
      <c r="M34" s="29"/>
      <c r="N34" s="14"/>
      <c r="O34" s="16"/>
    </row>
    <row r="35" spans="1:14" ht="41.25" customHeight="1">
      <c r="A35" s="54" t="s">
        <v>56</v>
      </c>
      <c r="E35" s="29"/>
      <c r="F35" s="29"/>
      <c r="G35" s="29"/>
      <c r="H35" s="29"/>
      <c r="I35" s="29"/>
      <c r="J35" s="29"/>
      <c r="K35" s="29"/>
      <c r="L35" s="29"/>
      <c r="M35" s="29"/>
      <c r="N35" s="14"/>
    </row>
    <row r="36" spans="1:15" ht="15.75" customHeight="1">
      <c r="A36" s="133" t="s">
        <v>22</v>
      </c>
      <c r="B36" s="131"/>
      <c r="C36" s="132"/>
      <c r="D36" s="37">
        <f>SUM(D8:D29)</f>
        <v>2500500</v>
      </c>
      <c r="E36" s="37">
        <f aca="true" t="shared" si="1" ref="E36:M36">SUM(E8:E29)</f>
        <v>2032302</v>
      </c>
      <c r="F36" s="37">
        <f t="shared" si="1"/>
        <v>922564</v>
      </c>
      <c r="G36" s="37">
        <f t="shared" si="1"/>
        <v>287827</v>
      </c>
      <c r="H36" s="37">
        <f t="shared" si="1"/>
        <v>188796</v>
      </c>
      <c r="I36" s="37">
        <f t="shared" si="1"/>
        <v>188796</v>
      </c>
      <c r="J36" s="37">
        <f t="shared" si="1"/>
        <v>190474</v>
      </c>
      <c r="K36" s="37">
        <f t="shared" si="1"/>
        <v>135766</v>
      </c>
      <c r="L36" s="37">
        <f t="shared" si="1"/>
        <v>12350</v>
      </c>
      <c r="M36" s="37">
        <f t="shared" si="1"/>
        <v>6459375</v>
      </c>
      <c r="N36" s="14"/>
      <c r="O36" s="16"/>
    </row>
    <row r="37" spans="1:15" ht="15.75" customHeight="1">
      <c r="A37" s="133" t="s">
        <v>57</v>
      </c>
      <c r="B37" s="131"/>
      <c r="C37" s="132"/>
      <c r="D37" s="37">
        <f>SUM(D6,D7)</f>
        <v>5117500</v>
      </c>
      <c r="E37" s="29"/>
      <c r="F37" s="29"/>
      <c r="G37" s="29"/>
      <c r="H37" s="29"/>
      <c r="I37" s="29"/>
      <c r="J37" s="29"/>
      <c r="K37" s="29"/>
      <c r="L37" s="29"/>
      <c r="M37" s="29"/>
      <c r="N37" s="14"/>
      <c r="O37" s="16"/>
    </row>
    <row r="38" spans="1:15" ht="15.75" customHeight="1">
      <c r="A38" s="130" t="s">
        <v>52</v>
      </c>
      <c r="B38" s="131"/>
      <c r="C38" s="132"/>
      <c r="D38" s="38">
        <v>7618000</v>
      </c>
      <c r="E38" s="29"/>
      <c r="F38" s="29"/>
      <c r="G38" s="29"/>
      <c r="H38" s="29"/>
      <c r="I38" s="29"/>
      <c r="J38" s="29"/>
      <c r="K38" s="29"/>
      <c r="L38" s="29"/>
      <c r="M38" s="29"/>
      <c r="N38" s="14"/>
      <c r="O38" s="16"/>
    </row>
    <row r="39" spans="1:15" ht="15.75" customHeight="1">
      <c r="A39" s="133" t="s">
        <v>50</v>
      </c>
      <c r="B39" s="131"/>
      <c r="C39" s="132"/>
      <c r="D39" s="37">
        <f>+D30</f>
        <v>51494</v>
      </c>
      <c r="E39" s="29"/>
      <c r="F39" s="29"/>
      <c r="G39" s="29"/>
      <c r="H39" s="29"/>
      <c r="I39" s="29"/>
      <c r="J39" s="29"/>
      <c r="K39" s="29"/>
      <c r="L39" s="29"/>
      <c r="M39" s="29"/>
      <c r="N39" s="14"/>
      <c r="O39" s="16"/>
    </row>
    <row r="40" spans="1:15" ht="15.75" customHeight="1">
      <c r="A40" s="133" t="s">
        <v>49</v>
      </c>
      <c r="B40" s="131"/>
      <c r="C40" s="132"/>
      <c r="D40" s="37">
        <f>+D31</f>
        <v>330506</v>
      </c>
      <c r="E40" s="29"/>
      <c r="F40" s="29"/>
      <c r="G40" s="29"/>
      <c r="H40" s="29"/>
      <c r="I40" s="29"/>
      <c r="J40" s="29"/>
      <c r="K40" s="29"/>
      <c r="L40" s="29"/>
      <c r="M40" s="29"/>
      <c r="N40" s="14"/>
      <c r="O40" s="16"/>
    </row>
    <row r="41" spans="1:15" ht="15.75" customHeight="1">
      <c r="A41" s="130" t="s">
        <v>53</v>
      </c>
      <c r="B41" s="131"/>
      <c r="C41" s="132"/>
      <c r="D41" s="41">
        <f>SUM(D39:D40)</f>
        <v>382000</v>
      </c>
      <c r="E41" s="29"/>
      <c r="F41" s="29"/>
      <c r="G41" s="29"/>
      <c r="H41" s="29"/>
      <c r="I41" s="29"/>
      <c r="J41" s="29"/>
      <c r="K41" s="29"/>
      <c r="L41" s="29"/>
      <c r="M41" s="29"/>
      <c r="N41" s="14"/>
      <c r="O41" s="16"/>
    </row>
    <row r="42" spans="1:15" ht="15.75" customHeight="1">
      <c r="A42" s="130" t="s">
        <v>27</v>
      </c>
      <c r="B42" s="131"/>
      <c r="C42" s="132"/>
      <c r="D42" s="41">
        <f>+D38+D41</f>
        <v>8000000</v>
      </c>
      <c r="E42" s="29"/>
      <c r="F42" s="29"/>
      <c r="G42" s="29"/>
      <c r="H42" s="29"/>
      <c r="I42" s="29"/>
      <c r="J42" s="29"/>
      <c r="K42" s="29"/>
      <c r="L42" s="29"/>
      <c r="M42" s="29"/>
      <c r="N42" s="14"/>
      <c r="O42" s="16"/>
    </row>
  </sheetData>
  <sheetProtection/>
  <mergeCells count="13">
    <mergeCell ref="A4:A5"/>
    <mergeCell ref="B6:B7"/>
    <mergeCell ref="D4:M4"/>
    <mergeCell ref="N4:N5"/>
    <mergeCell ref="C4:C5"/>
    <mergeCell ref="B4:B5"/>
    <mergeCell ref="A42:C42"/>
    <mergeCell ref="A36:C36"/>
    <mergeCell ref="A37:C37"/>
    <mergeCell ref="A38:C38"/>
    <mergeCell ref="A41:C41"/>
    <mergeCell ref="A39:C39"/>
    <mergeCell ref="A40:C40"/>
  </mergeCells>
  <hyperlinks>
    <hyperlink ref="C8" r:id="rId1" display="0378/09/2016/RK"/>
    <hyperlink ref="C9" r:id="rId2" display="0173/04/2016/RK"/>
    <hyperlink ref="C10" r:id="rId3" display="0346/08/2016/RK"/>
    <hyperlink ref="C11" r:id="rId4" display="0608/13/2016/RK"/>
    <hyperlink ref="C12" r:id="rId5" display="0836/17/2016/RK"/>
    <hyperlink ref="C13" r:id="rId6" display="0837/17/2016/RK"/>
    <hyperlink ref="C7" r:id="rId7" display="0607/13/2016/RK"/>
    <hyperlink ref="C6" r:id="rId8" display="0578/07/2015/ZK"/>
    <hyperlink ref="C18" r:id="rId9" display="1450/26/2016/RK"/>
    <hyperlink ref="C19" r:id="rId10" display="1450/26/2016/RK"/>
    <hyperlink ref="C14" r:id="rId11" display="1175/22/2016/RK"/>
    <hyperlink ref="C16" r:id="rId12" display="1175/22/2016/RK"/>
    <hyperlink ref="C17" r:id="rId13" display="1175/22/2016/RK"/>
    <hyperlink ref="C15" r:id="rId14" display="1175/22/2016/RK"/>
  </hyperlinks>
  <printOptions/>
  <pageMargins left="0.29" right="0.2" top="0.33" bottom="0.39" header="0.3" footer="0.3"/>
  <pageSetup fitToHeight="1" fitToWidth="1" horizontalDpi="600" verticalDpi="600" orientation="landscape" paperSize="9" scale="60" r:id="rId1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zoomScale="80" zoomScaleNormal="80" zoomScalePageLayoutView="0" workbookViewId="0" topLeftCell="A1">
      <selection activeCell="G1" sqref="G1"/>
    </sheetView>
  </sheetViews>
  <sheetFormatPr defaultColWidth="9.140625" defaultRowHeight="89.25" customHeight="1"/>
  <cols>
    <col min="1" max="1" width="8.00390625" style="0" customWidth="1"/>
    <col min="2" max="2" width="78.140625" style="0" customWidth="1"/>
    <col min="3" max="3" width="41.57421875" style="0" customWidth="1"/>
    <col min="4" max="4" width="23.7109375" style="0" customWidth="1"/>
    <col min="5" max="6" width="20.8515625" style="0" customWidth="1"/>
    <col min="7" max="7" width="45.28125" style="110" customWidth="1"/>
  </cols>
  <sheetData>
    <row r="1" ht="34.5" customHeight="1"/>
    <row r="2" ht="48" customHeight="1">
      <c r="B2" s="9" t="s">
        <v>139</v>
      </c>
    </row>
    <row r="3" spans="1:7" ht="89.25" customHeight="1">
      <c r="A3" s="55" t="s">
        <v>59</v>
      </c>
      <c r="B3" s="55" t="s">
        <v>60</v>
      </c>
      <c r="C3" s="55" t="s">
        <v>61</v>
      </c>
      <c r="D3" s="55" t="s">
        <v>62</v>
      </c>
      <c r="E3" s="56" t="s">
        <v>63</v>
      </c>
      <c r="F3" s="56" t="s">
        <v>64</v>
      </c>
      <c r="G3" s="111" t="s">
        <v>65</v>
      </c>
    </row>
    <row r="4" spans="1:7" ht="27.75" customHeight="1">
      <c r="A4" s="140" t="s">
        <v>66</v>
      </c>
      <c r="B4" s="57" t="s">
        <v>67</v>
      </c>
      <c r="C4" s="57" t="s">
        <v>68</v>
      </c>
      <c r="D4" s="58" t="s">
        <v>69</v>
      </c>
      <c r="E4" s="59">
        <v>70599255.04</v>
      </c>
      <c r="F4" s="59">
        <v>63539329.53</v>
      </c>
      <c r="G4" s="101" t="s">
        <v>70</v>
      </c>
    </row>
    <row r="5" spans="1:7" ht="27.75" customHeight="1">
      <c r="A5" s="141"/>
      <c r="B5" s="57" t="s">
        <v>71</v>
      </c>
      <c r="C5" s="57" t="s">
        <v>72</v>
      </c>
      <c r="D5" s="58" t="s">
        <v>73</v>
      </c>
      <c r="E5" s="59">
        <v>15485063</v>
      </c>
      <c r="F5" s="59">
        <v>5350000</v>
      </c>
      <c r="G5" s="101" t="s">
        <v>74</v>
      </c>
    </row>
    <row r="6" spans="1:7" ht="27.75" customHeight="1">
      <c r="A6" s="141"/>
      <c r="B6" s="60" t="s">
        <v>75</v>
      </c>
      <c r="C6" s="57" t="s">
        <v>68</v>
      </c>
      <c r="D6" s="58" t="s">
        <v>69</v>
      </c>
      <c r="E6" s="59">
        <v>45393676.06</v>
      </c>
      <c r="F6" s="59">
        <v>40854308.45</v>
      </c>
      <c r="G6" s="101" t="s">
        <v>70</v>
      </c>
    </row>
    <row r="7" spans="1:7" ht="27.75" customHeight="1">
      <c r="A7" s="141"/>
      <c r="B7" s="60" t="s">
        <v>76</v>
      </c>
      <c r="C7" s="57" t="s">
        <v>68</v>
      </c>
      <c r="D7" s="58" t="s">
        <v>69</v>
      </c>
      <c r="E7" s="59">
        <v>180276003.29</v>
      </c>
      <c r="F7" s="59">
        <v>89100000</v>
      </c>
      <c r="G7" s="101" t="s">
        <v>70</v>
      </c>
    </row>
    <row r="8" spans="1:7" ht="27.75" customHeight="1">
      <c r="A8" s="141"/>
      <c r="B8" s="57" t="s">
        <v>77</v>
      </c>
      <c r="C8" s="57" t="s">
        <v>68</v>
      </c>
      <c r="D8" s="58" t="s">
        <v>69</v>
      </c>
      <c r="E8" s="59">
        <v>26121872.17</v>
      </c>
      <c r="F8" s="59">
        <v>23509684.95</v>
      </c>
      <c r="G8" s="101" t="s">
        <v>70</v>
      </c>
    </row>
    <row r="9" spans="1:7" ht="27.75" customHeight="1">
      <c r="A9" s="141"/>
      <c r="B9" s="60" t="s">
        <v>36</v>
      </c>
      <c r="C9" s="57" t="s">
        <v>68</v>
      </c>
      <c r="D9" s="58" t="s">
        <v>78</v>
      </c>
      <c r="E9" s="59">
        <v>25499993</v>
      </c>
      <c r="F9" s="59">
        <v>22949993.7</v>
      </c>
      <c r="G9" s="101" t="s">
        <v>70</v>
      </c>
    </row>
    <row r="10" spans="1:7" ht="27.75" customHeight="1">
      <c r="A10" s="141"/>
      <c r="B10" s="60" t="s">
        <v>41</v>
      </c>
      <c r="C10" s="62" t="s">
        <v>79</v>
      </c>
      <c r="D10" s="58" t="s">
        <v>69</v>
      </c>
      <c r="E10" s="59">
        <v>2775681.1</v>
      </c>
      <c r="F10" s="59">
        <v>2489880.2</v>
      </c>
      <c r="G10" s="101" t="s">
        <v>70</v>
      </c>
    </row>
    <row r="11" spans="1:7" ht="27.75" customHeight="1">
      <c r="A11" s="141"/>
      <c r="B11" s="57" t="s">
        <v>45</v>
      </c>
      <c r="C11" s="57" t="s">
        <v>80</v>
      </c>
      <c r="D11" s="58" t="s">
        <v>69</v>
      </c>
      <c r="E11" s="59">
        <v>9962584.99</v>
      </c>
      <c r="F11" s="59">
        <v>8966326.49</v>
      </c>
      <c r="G11" s="101" t="s">
        <v>70</v>
      </c>
    </row>
    <row r="12" spans="1:7" ht="27.75" customHeight="1">
      <c r="A12" s="141"/>
      <c r="B12" s="57" t="s">
        <v>81</v>
      </c>
      <c r="C12" s="57" t="s">
        <v>82</v>
      </c>
      <c r="D12" s="58" t="s">
        <v>69</v>
      </c>
      <c r="E12" s="59">
        <v>6994960</v>
      </c>
      <c r="F12" s="59">
        <v>6295464</v>
      </c>
      <c r="G12" s="101" t="s">
        <v>70</v>
      </c>
    </row>
    <row r="13" spans="1:7" ht="27.75" customHeight="1">
      <c r="A13" s="141"/>
      <c r="B13" s="57" t="s">
        <v>83</v>
      </c>
      <c r="C13" s="57" t="s">
        <v>84</v>
      </c>
      <c r="D13" s="58" t="s">
        <v>69</v>
      </c>
      <c r="E13" s="59">
        <v>1690799</v>
      </c>
      <c r="F13" s="59">
        <v>1521719.1</v>
      </c>
      <c r="G13" s="101" t="s">
        <v>70</v>
      </c>
    </row>
    <row r="14" spans="1:7" ht="27.75" customHeight="1">
      <c r="A14" s="142"/>
      <c r="B14" s="60" t="s">
        <v>47</v>
      </c>
      <c r="C14" s="57" t="s">
        <v>85</v>
      </c>
      <c r="D14" s="61" t="s">
        <v>69</v>
      </c>
      <c r="E14" s="63">
        <v>6326779</v>
      </c>
      <c r="F14" s="63">
        <v>5694101.1</v>
      </c>
      <c r="G14" s="101" t="s">
        <v>70</v>
      </c>
    </row>
    <row r="15" spans="1:7" ht="27.75" customHeight="1">
      <c r="A15" s="115" t="s">
        <v>9</v>
      </c>
      <c r="B15" s="60"/>
      <c r="C15" s="57"/>
      <c r="D15" s="61"/>
      <c r="E15" s="64">
        <f>SUM(E4:E14)</f>
        <v>391126666.65000004</v>
      </c>
      <c r="F15" s="64">
        <f>SUM(F4:F14)</f>
        <v>270270807.52</v>
      </c>
      <c r="G15" s="101"/>
    </row>
    <row r="16" spans="1:7" ht="27.75" customHeight="1">
      <c r="A16" s="154" t="s">
        <v>86</v>
      </c>
      <c r="B16" s="65" t="s">
        <v>87</v>
      </c>
      <c r="C16" s="65" t="s">
        <v>88</v>
      </c>
      <c r="D16" s="10" t="s">
        <v>89</v>
      </c>
      <c r="E16" s="66">
        <v>12212530</v>
      </c>
      <c r="F16" s="67">
        <v>11601904</v>
      </c>
      <c r="G16" s="68" t="s">
        <v>90</v>
      </c>
    </row>
    <row r="17" spans="1:7" ht="27.75" customHeight="1">
      <c r="A17" s="155"/>
      <c r="B17" s="129" t="s">
        <v>91</v>
      </c>
      <c r="C17" s="69" t="s">
        <v>68</v>
      </c>
      <c r="D17" s="10" t="s">
        <v>89</v>
      </c>
      <c r="E17" s="70" t="s">
        <v>92</v>
      </c>
      <c r="F17" s="71"/>
      <c r="G17" s="68" t="s">
        <v>70</v>
      </c>
    </row>
    <row r="18" spans="1:7" ht="27.75" customHeight="1">
      <c r="A18" s="155"/>
      <c r="B18" s="65" t="s">
        <v>93</v>
      </c>
      <c r="C18" s="65" t="s">
        <v>68</v>
      </c>
      <c r="D18" s="10" t="s">
        <v>89</v>
      </c>
      <c r="E18" s="66">
        <v>17211535</v>
      </c>
      <c r="F18" s="66">
        <v>16350958</v>
      </c>
      <c r="G18" s="68" t="s">
        <v>90</v>
      </c>
    </row>
    <row r="19" spans="1:7" ht="27.75" customHeight="1">
      <c r="A19" s="155"/>
      <c r="B19" s="72" t="s">
        <v>94</v>
      </c>
      <c r="C19" s="65" t="s">
        <v>95</v>
      </c>
      <c r="D19" s="10" t="s">
        <v>96</v>
      </c>
      <c r="E19" s="70" t="s">
        <v>97</v>
      </c>
      <c r="F19" s="70" t="s">
        <v>97</v>
      </c>
      <c r="G19" s="68" t="s">
        <v>98</v>
      </c>
    </row>
    <row r="20" spans="1:7" ht="27.75" customHeight="1">
      <c r="A20" s="73"/>
      <c r="B20" s="65" t="s">
        <v>99</v>
      </c>
      <c r="C20" s="65" t="s">
        <v>100</v>
      </c>
      <c r="D20" s="10" t="s">
        <v>89</v>
      </c>
      <c r="E20" s="66">
        <v>3718650</v>
      </c>
      <c r="F20" s="66">
        <v>3532717</v>
      </c>
      <c r="G20" s="68" t="s">
        <v>101</v>
      </c>
    </row>
    <row r="21" spans="1:7" ht="27.75" customHeight="1">
      <c r="A21" s="73"/>
      <c r="B21" s="65" t="s">
        <v>102</v>
      </c>
      <c r="C21" s="65" t="s">
        <v>68</v>
      </c>
      <c r="D21" s="10" t="s">
        <v>89</v>
      </c>
      <c r="E21" s="66">
        <v>1500000</v>
      </c>
      <c r="F21" s="74">
        <v>1500000</v>
      </c>
      <c r="G21" s="102" t="s">
        <v>103</v>
      </c>
    </row>
    <row r="22" spans="1:7" ht="27.75" customHeight="1">
      <c r="A22" s="73"/>
      <c r="B22" s="72" t="s">
        <v>104</v>
      </c>
      <c r="C22" s="75" t="s">
        <v>105</v>
      </c>
      <c r="D22" s="76" t="s">
        <v>106</v>
      </c>
      <c r="E22" s="70" t="s">
        <v>97</v>
      </c>
      <c r="F22" s="70" t="s">
        <v>97</v>
      </c>
      <c r="G22" s="102" t="s">
        <v>107</v>
      </c>
    </row>
    <row r="23" spans="1:7" ht="27.75" customHeight="1">
      <c r="A23" s="114" t="s">
        <v>9</v>
      </c>
      <c r="B23" s="69"/>
      <c r="C23" s="75"/>
      <c r="D23" s="76"/>
      <c r="E23" s="77">
        <f>E16+E18+E20+E21</f>
        <v>34642715</v>
      </c>
      <c r="F23" s="77">
        <f>F16+F18+F20+F21</f>
        <v>32985579</v>
      </c>
      <c r="G23" s="102"/>
    </row>
    <row r="24" spans="1:7" ht="27.75" customHeight="1">
      <c r="A24" s="143" t="s">
        <v>108</v>
      </c>
      <c r="B24" s="78" t="s">
        <v>109</v>
      </c>
      <c r="C24" s="78" t="s">
        <v>68</v>
      </c>
      <c r="D24" s="79" t="s">
        <v>69</v>
      </c>
      <c r="E24" s="80">
        <v>73052392.02</v>
      </c>
      <c r="F24" s="80">
        <v>61614785.16</v>
      </c>
      <c r="G24" s="103" t="s">
        <v>110</v>
      </c>
    </row>
    <row r="25" spans="1:7" ht="27.75" customHeight="1">
      <c r="A25" s="144"/>
      <c r="B25" s="78" t="s">
        <v>111</v>
      </c>
      <c r="C25" s="78" t="s">
        <v>68</v>
      </c>
      <c r="D25" s="79" t="s">
        <v>112</v>
      </c>
      <c r="E25" s="81" t="s">
        <v>97</v>
      </c>
      <c r="F25" s="81" t="s">
        <v>97</v>
      </c>
      <c r="G25" s="103" t="s">
        <v>113</v>
      </c>
    </row>
    <row r="26" spans="1:7" ht="27.75" customHeight="1">
      <c r="A26" s="112" t="s">
        <v>9</v>
      </c>
      <c r="B26" s="78"/>
      <c r="C26" s="78"/>
      <c r="D26" s="79"/>
      <c r="E26" s="82">
        <v>73052392.02</v>
      </c>
      <c r="F26" s="82">
        <v>61614785.16</v>
      </c>
      <c r="G26" s="103"/>
    </row>
    <row r="27" spans="1:7" ht="27.75" customHeight="1">
      <c r="A27" s="145" t="s">
        <v>114</v>
      </c>
      <c r="B27" s="83" t="s">
        <v>115</v>
      </c>
      <c r="C27" s="83" t="s">
        <v>4</v>
      </c>
      <c r="D27" s="84" t="s">
        <v>69</v>
      </c>
      <c r="E27" s="85">
        <v>90904463.41</v>
      </c>
      <c r="F27" s="85">
        <v>81814017.06</v>
      </c>
      <c r="G27" s="104" t="s">
        <v>116</v>
      </c>
    </row>
    <row r="28" spans="1:7" ht="27.75" customHeight="1">
      <c r="A28" s="146"/>
      <c r="B28" s="83" t="s">
        <v>117</v>
      </c>
      <c r="C28" s="83" t="s">
        <v>4</v>
      </c>
      <c r="D28" s="84" t="s">
        <v>69</v>
      </c>
      <c r="E28" s="85">
        <v>88434682.65</v>
      </c>
      <c r="F28" s="85">
        <v>79591214.38</v>
      </c>
      <c r="G28" s="104" t="s">
        <v>116</v>
      </c>
    </row>
    <row r="29" spans="1:7" ht="27.75" customHeight="1">
      <c r="A29" s="146"/>
      <c r="B29" s="86" t="s">
        <v>118</v>
      </c>
      <c r="C29" s="86" t="s">
        <v>119</v>
      </c>
      <c r="D29" s="87" t="s">
        <v>69</v>
      </c>
      <c r="E29" s="85">
        <v>53592388</v>
      </c>
      <c r="F29" s="85">
        <v>48233149.2</v>
      </c>
      <c r="G29" s="105" t="s">
        <v>74</v>
      </c>
    </row>
    <row r="30" spans="1:7" ht="27.75" customHeight="1">
      <c r="A30" s="146"/>
      <c r="B30" s="83" t="s">
        <v>120</v>
      </c>
      <c r="C30" s="83" t="s">
        <v>121</v>
      </c>
      <c r="D30" s="84" t="s">
        <v>69</v>
      </c>
      <c r="E30" s="85">
        <v>98883960.64</v>
      </c>
      <c r="F30" s="85">
        <v>88995564.57</v>
      </c>
      <c r="G30" s="104" t="s">
        <v>116</v>
      </c>
    </row>
    <row r="31" spans="1:7" ht="27.75" customHeight="1">
      <c r="A31" s="146"/>
      <c r="B31" s="83" t="s">
        <v>122</v>
      </c>
      <c r="C31" s="83" t="s">
        <v>3</v>
      </c>
      <c r="D31" s="84" t="s">
        <v>69</v>
      </c>
      <c r="E31" s="85">
        <v>118258164.64</v>
      </c>
      <c r="F31" s="85">
        <v>88100627.38</v>
      </c>
      <c r="G31" s="104" t="s">
        <v>116</v>
      </c>
    </row>
    <row r="32" spans="1:7" ht="27.75" customHeight="1">
      <c r="A32" s="146"/>
      <c r="B32" s="83" t="s">
        <v>123</v>
      </c>
      <c r="C32" s="83" t="s">
        <v>124</v>
      </c>
      <c r="D32" s="84" t="s">
        <v>69</v>
      </c>
      <c r="E32" s="85">
        <v>91899994.37</v>
      </c>
      <c r="F32" s="85">
        <v>82709994.93</v>
      </c>
      <c r="G32" s="104" t="s">
        <v>116</v>
      </c>
    </row>
    <row r="33" spans="1:7" ht="27.75" customHeight="1">
      <c r="A33" s="146"/>
      <c r="B33" s="83" t="s">
        <v>125</v>
      </c>
      <c r="C33" s="83" t="s">
        <v>3</v>
      </c>
      <c r="D33" s="84" t="s">
        <v>126</v>
      </c>
      <c r="E33" s="85">
        <v>23374760.73</v>
      </c>
      <c r="F33" s="85">
        <v>17469554.25</v>
      </c>
      <c r="G33" s="105" t="s">
        <v>127</v>
      </c>
    </row>
    <row r="34" spans="1:7" ht="27.75" customHeight="1">
      <c r="A34" s="146"/>
      <c r="B34" s="83" t="s">
        <v>128</v>
      </c>
      <c r="C34" s="83" t="s">
        <v>68</v>
      </c>
      <c r="D34" s="84" t="s">
        <v>129</v>
      </c>
      <c r="E34" s="85">
        <v>85099077.19</v>
      </c>
      <c r="F34" s="85">
        <v>73383169.9</v>
      </c>
      <c r="G34" s="106" t="s">
        <v>70</v>
      </c>
    </row>
    <row r="35" spans="1:7" ht="27.75" customHeight="1">
      <c r="A35" s="113" t="s">
        <v>9</v>
      </c>
      <c r="B35" s="83"/>
      <c r="C35" s="83"/>
      <c r="D35" s="84"/>
      <c r="E35" s="88">
        <f>SUM(E27:E34)</f>
        <v>650447491.6300001</v>
      </c>
      <c r="F35" s="89">
        <f>SUM(F27:F34)</f>
        <v>560297291.67</v>
      </c>
      <c r="G35" s="105"/>
    </row>
    <row r="36" spans="1:7" ht="27.75" customHeight="1">
      <c r="A36" s="147" t="s">
        <v>130</v>
      </c>
      <c r="B36" s="90" t="s">
        <v>131</v>
      </c>
      <c r="C36" s="90" t="s">
        <v>68</v>
      </c>
      <c r="D36" s="91" t="s">
        <v>69</v>
      </c>
      <c r="E36" s="92">
        <v>99571269.35</v>
      </c>
      <c r="F36" s="92">
        <v>89614142.41</v>
      </c>
      <c r="G36" s="107" t="s">
        <v>70</v>
      </c>
    </row>
    <row r="37" spans="1:7" ht="27.75" customHeight="1">
      <c r="A37" s="148"/>
      <c r="B37" s="90" t="s">
        <v>7</v>
      </c>
      <c r="C37" s="90" t="s">
        <v>68</v>
      </c>
      <c r="D37" s="91" t="s">
        <v>132</v>
      </c>
      <c r="E37" s="92">
        <v>4406500.01</v>
      </c>
      <c r="F37" s="92">
        <v>3965850</v>
      </c>
      <c r="G37" s="93" t="s">
        <v>133</v>
      </c>
    </row>
    <row r="38" spans="1:7" ht="112.5" customHeight="1">
      <c r="A38" s="149"/>
      <c r="B38" s="90" t="s">
        <v>134</v>
      </c>
      <c r="C38" s="90" t="s">
        <v>68</v>
      </c>
      <c r="D38" s="150" t="s">
        <v>135</v>
      </c>
      <c r="E38" s="151"/>
      <c r="F38" s="151"/>
      <c r="G38" s="152"/>
    </row>
    <row r="39" spans="1:7" ht="27.75" customHeight="1">
      <c r="A39" s="48" t="s">
        <v>9</v>
      </c>
      <c r="B39" s="90"/>
      <c r="C39" s="90"/>
      <c r="D39" s="93"/>
      <c r="E39" s="94">
        <f>SUM(E36:E37)</f>
        <v>103977769.36</v>
      </c>
      <c r="F39" s="94">
        <f>SUM(F36:F37)</f>
        <v>93579992.41</v>
      </c>
      <c r="G39" s="93"/>
    </row>
    <row r="40" spans="1:7" ht="27.75" customHeight="1">
      <c r="A40" s="153"/>
      <c r="B40" s="95" t="s">
        <v>136</v>
      </c>
      <c r="C40" s="96" t="s">
        <v>68</v>
      </c>
      <c r="D40" s="97" t="s">
        <v>106</v>
      </c>
      <c r="E40" s="97"/>
      <c r="F40" s="98"/>
      <c r="G40" s="108" t="s">
        <v>137</v>
      </c>
    </row>
    <row r="41" spans="1:7" ht="27.75" customHeight="1">
      <c r="A41" s="153"/>
      <c r="B41" s="96" t="s">
        <v>138</v>
      </c>
      <c r="C41" s="96" t="s">
        <v>68</v>
      </c>
      <c r="D41" s="97" t="s">
        <v>106</v>
      </c>
      <c r="E41" s="99" t="s">
        <v>97</v>
      </c>
      <c r="F41" s="100" t="s">
        <v>97</v>
      </c>
      <c r="G41" s="109" t="s">
        <v>113</v>
      </c>
    </row>
  </sheetData>
  <sheetProtection/>
  <mergeCells count="7">
    <mergeCell ref="A4:A14"/>
    <mergeCell ref="A24:A25"/>
    <mergeCell ref="A27:A34"/>
    <mergeCell ref="A36:A38"/>
    <mergeCell ref="D38:G38"/>
    <mergeCell ref="A40:A41"/>
    <mergeCell ref="A16:A19"/>
  </mergeCells>
  <printOptions/>
  <pageMargins left="0.2362204724409449" right="0.31496062992125984" top="0.5118110236220472" bottom="0.4724409448818898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Buřičová Dana Ing.</dc:creator>
  <cp:keywords/>
  <dc:description/>
  <cp:lastModifiedBy>Jakoubková Marie</cp:lastModifiedBy>
  <cp:lastPrinted>2016-12-08T10:14:58Z</cp:lastPrinted>
  <dcterms:created xsi:type="dcterms:W3CDTF">2016-05-27T09:38:43Z</dcterms:created>
  <dcterms:modified xsi:type="dcterms:W3CDTF">2016-12-08T10:15:02Z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