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RK-17-2015-36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<sst xmlns="http://schemas.openxmlformats.org/spreadsheetml/2006/main" count="49" uniqueCount="46">
  <si>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Organizace</t>
  </si>
  <si>
    <t>Výsledek hospodaření předcházejících účetních období        (účet 432)</t>
  </si>
  <si>
    <t>Výsledek hospodaření běžného roku                                            k 31.12.2014</t>
  </si>
  <si>
    <t>Návrh na rozdělení zlepšeného výsledku hospodaření</t>
  </si>
  <si>
    <t>Návrh na řešení zhoršeného výsledku hospodaření</t>
  </si>
  <si>
    <t>hlavní    činnost</t>
  </si>
  <si>
    <t>doplňková činnost</t>
  </si>
  <si>
    <t>Celkem</t>
  </si>
  <si>
    <t>fond odměn</t>
  </si>
  <si>
    <t>rezervní fond</t>
  </si>
  <si>
    <t>FKSP</t>
  </si>
  <si>
    <t>úhrada z rezervního fondu</t>
  </si>
  <si>
    <t xml:space="preserve">převod do dalších let     (na účet 432) </t>
  </si>
  <si>
    <t>Domov důchodců Onšov</t>
  </si>
  <si>
    <t>Domov ve Věži</t>
  </si>
  <si>
    <t>Domov důchodců Proseč-Obořiště</t>
  </si>
  <si>
    <t>Počet stran: 1</t>
  </si>
  <si>
    <t>z toho: k úhradě ztráty min. let</t>
  </si>
  <si>
    <t>Neuhrazená ztráta po vypořádání      (účet 432)</t>
  </si>
  <si>
    <t>§ 4350</t>
  </si>
  <si>
    <t>§ 4357</t>
  </si>
  <si>
    <t>§ 4339</t>
  </si>
  <si>
    <t>Celkem (§ 4350 + § 4357 + § 4339)</t>
  </si>
  <si>
    <t>Domov pro seniory Třebíč, Koutkova - Kubešova</t>
  </si>
  <si>
    <t>Domov pro seniory Třebíč - Manž. Curieových</t>
  </si>
  <si>
    <t xml:space="preserve">Domov důchodců Humpolec </t>
  </si>
  <si>
    <t>Domov pro seniory Mitrov</t>
  </si>
  <si>
    <t>Domov pro seniory Velké Meziříčí</t>
  </si>
  <si>
    <t>Domov důchodců Proseč u Pošné</t>
  </si>
  <si>
    <t>Domov pro seniory Náměšť  nad Oslavou</t>
  </si>
  <si>
    <t>Domov Kamélie Křižanov</t>
  </si>
  <si>
    <t>Domov ve Zboží</t>
  </si>
  <si>
    <t>Domov Lidmaň</t>
  </si>
  <si>
    <t>Psychocentrum - manželská a rodinná poradna Kraje Vysočina</t>
  </si>
  <si>
    <t>Domov bez zámku (Náměšť nad Oslavou)</t>
  </si>
  <si>
    <t>Domov Háj (Ledeč nad Sázavou)</t>
  </si>
  <si>
    <t>v Kč</t>
  </si>
  <si>
    <t>Zůstatky  fondů před finančním vypořádáním VH k 31.12.2014</t>
  </si>
  <si>
    <t>Domov pro seniory Havlíčkův Brod</t>
  </si>
  <si>
    <t>Domov Kopretina Černovice</t>
  </si>
  <si>
    <t>Návrh na rozdělení kladného výsledku hospodaření  za rok 2014</t>
  </si>
  <si>
    <t>Domov Jeřabina (Těchobuz)</t>
  </si>
  <si>
    <t>Domov Ždírec</t>
  </si>
  <si>
    <t>Ústav sociální péče Nové Syrovice</t>
  </si>
  <si>
    <t>investiční fond</t>
  </si>
  <si>
    <t>RK-17-2015-36,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</si>
</sst>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Alignment="1">
      <alignment horizontal="right"/>
      <protection/>
    </xf>
    <xf numFmtId="4" fontId="3" fillId="0" borderId="0" xfId="36" applyNumberFormat="1" applyFont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3" fontId="3" fillId="33" borderId="10" xfId="47" applyNumberFormat="1" applyFont="1" applyFill="1" applyBorder="1" applyAlignment="1" applyProtection="1">
      <alignment horizontal="center" wrapText="1"/>
      <protection locked="0"/>
    </xf>
    <xf numFmtId="4" fontId="4" fillId="34" borderId="10" xfId="47" applyNumberFormat="1" applyFont="1" applyFill="1" applyBorder="1" applyAlignment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4" fillId="34" borderId="11" xfId="47" applyNumberFormat="1" applyFont="1" applyFill="1" applyBorder="1" applyAlignment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4" fillId="34" borderId="12" xfId="47" applyNumberFormat="1" applyFont="1" applyFill="1" applyBorder="1" applyAlignment="1">
      <alignment horizontal="right" vertical="center" wrapText="1"/>
      <protection/>
    </xf>
    <xf numFmtId="4" fontId="4" fillId="34" borderId="13" xfId="47" applyNumberFormat="1" applyFont="1" applyFill="1" applyBorder="1" applyAlignment="1">
      <alignment horizontal="right" vertical="center" wrapText="1"/>
      <protection/>
    </xf>
    <xf numFmtId="0" fontId="4" fillId="34" borderId="14" xfId="47" applyFont="1" applyFill="1" applyBorder="1" applyAlignment="1">
      <alignment horizontal="left"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0" fontId="4" fillId="34" borderId="15" xfId="47" applyFont="1" applyFill="1" applyBorder="1" applyAlignment="1">
      <alignment horizontal="left" vertical="center" wrapText="1"/>
      <protection/>
    </xf>
    <xf numFmtId="4" fontId="4" fillId="34" borderId="16" xfId="47" applyNumberFormat="1" applyFont="1" applyFill="1" applyBorder="1" applyAlignment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4" fillId="34" borderId="17" xfId="47" applyNumberFormat="1" applyFont="1" applyFill="1" applyBorder="1" applyAlignment="1">
      <alignment horizontal="right" vertical="center" wrapText="1"/>
      <protection/>
    </xf>
    <xf numFmtId="4" fontId="4" fillId="34" borderId="18" xfId="47" applyNumberFormat="1" applyFont="1" applyFill="1" applyBorder="1" applyAlignment="1">
      <alignment horizontal="right" vertical="center" wrapText="1"/>
      <protection/>
    </xf>
    <xf numFmtId="4" fontId="3" fillId="0" borderId="18" xfId="0" applyNumberFormat="1" applyFont="1" applyFill="1" applyBorder="1" applyAlignment="1">
      <alignment horizontal="right" vertical="center" wrapText="1"/>
    </xf>
    <xf numFmtId="4" fontId="4" fillId="34" borderId="19" xfId="47" applyNumberFormat="1" applyFont="1" applyFill="1" applyBorder="1" applyAlignment="1">
      <alignment horizontal="right" vertical="center" wrapText="1"/>
      <protection/>
    </xf>
    <xf numFmtId="4" fontId="4" fillId="34" borderId="20" xfId="47" applyNumberFormat="1" applyFont="1" applyFill="1" applyBorder="1" applyAlignment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4" fontId="4" fillId="34" borderId="21" xfId="47" applyNumberFormat="1" applyFont="1" applyFill="1" applyBorder="1" applyAlignment="1">
      <alignment horizontal="right" vertical="center" wrapText="1"/>
      <protection/>
    </xf>
    <xf numFmtId="4" fontId="4" fillId="34" borderId="22" xfId="47" applyNumberFormat="1" applyFont="1" applyFill="1" applyBorder="1" applyAlignment="1">
      <alignment horizontal="right" vertical="center" wrapText="1"/>
      <protection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4" fillId="34" borderId="23" xfId="47" applyNumberFormat="1" applyFont="1" applyFill="1" applyBorder="1" applyAlignment="1">
      <alignment horizontal="right" vertical="center" wrapText="1"/>
      <protection/>
    </xf>
    <xf numFmtId="3" fontId="3" fillId="33" borderId="20" xfId="47" applyNumberFormat="1" applyFont="1" applyFill="1" applyBorder="1" applyAlignment="1" applyProtection="1">
      <alignment horizont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" fontId="4" fillId="34" borderId="24" xfId="47" applyNumberFormat="1" applyFont="1" applyFill="1" applyBorder="1" applyAlignment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4" fontId="4" fillId="34" borderId="25" xfId="47" applyNumberFormat="1" applyFont="1" applyFill="1" applyBorder="1" applyAlignment="1">
      <alignment horizontal="right" vertical="center" wrapText="1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horizontal="right"/>
    </xf>
    <xf numFmtId="4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wrapText="1"/>
    </xf>
    <xf numFmtId="4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4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>
      <alignment vertical="center"/>
    </xf>
    <xf numFmtId="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4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wrapText="1"/>
    </xf>
    <xf numFmtId="4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70" zoomScaleNormal="70" zoomScalePageLayoutView="0" workbookViewId="0" topLeftCell="C1">
      <selection activeCell="O2" sqref="O2"/>
    </sheetView>
  </sheetViews>
  <sheetFormatPr defaultColWidth="9.140625" defaultRowHeight="15"/>
  <cols>
    <col min="1" max="1" width="1.8515625" style="4" customWidth="1"/>
    <col min="2" max="2" width="59.00390625" style="4" customWidth="1"/>
    <col min="3" max="3" width="17.57421875" style="4" customWidth="1"/>
    <col min="4" max="4" width="15.57421875" style="4" customWidth="1"/>
    <col min="5" max="5" width="14.00390625" style="4" customWidth="1"/>
    <col min="6" max="6" width="14.421875" style="4" customWidth="1"/>
    <col min="7" max="7" width="14.57421875" style="4" customWidth="1"/>
    <col min="8" max="8" width="15.00390625" style="4" customWidth="1"/>
    <col min="9" max="9" width="15.7109375" style="4" customWidth="1"/>
    <col min="10" max="10" width="14.7109375" style="4" customWidth="1"/>
    <col min="11" max="11" width="13.140625" style="4" customWidth="1"/>
    <col min="12" max="12" width="15.140625" style="4" customWidth="1"/>
    <col min="13" max="13" width="16.421875" style="4" customWidth="1"/>
    <col min="14" max="14" width="17.00390625" style="4" customWidth="1"/>
    <col min="15" max="15" width="16.8515625" style="4" customWidth="1"/>
    <col min="16" max="16" width="15.421875" style="4" customWidth="1"/>
    <col min="17" max="16384" width="9.140625" style="4" customWidth="1"/>
  </cols>
  <sheetData>
    <row r="1" s="1" customFormat="1" ht="14.25">
      <c r="P1" s="2" t="s">
        <v>45</v>
      </c>
    </row>
    <row r="2" spans="1:16" s="1" customFormat="1" ht="14.25">
      <c r="A2" s="5" t="s">
        <v>40</v>
      </c>
      <c r="F2" s="3"/>
      <c r="P2" s="2" t="s">
        <v>16</v>
      </c>
    </row>
    <row r="3" ht="15" thickBot="1">
      <c r="P3" s="37" t="s">
        <v>36</v>
      </c>
    </row>
    <row r="4" spans="2:16" ht="46.5" customHeight="1">
      <c r="B4" s="49" t="s">
        <v>0</v>
      </c>
      <c r="C4" s="51" t="s">
        <v>1</v>
      </c>
      <c r="D4" s="53" t="s">
        <v>2</v>
      </c>
      <c r="E4" s="54"/>
      <c r="F4" s="55"/>
      <c r="G4" s="56" t="s">
        <v>37</v>
      </c>
      <c r="H4" s="57"/>
      <c r="I4" s="57"/>
      <c r="J4" s="58"/>
      <c r="K4" s="53" t="s">
        <v>3</v>
      </c>
      <c r="L4" s="62"/>
      <c r="M4" s="63"/>
      <c r="N4" s="56" t="s">
        <v>4</v>
      </c>
      <c r="O4" s="59"/>
      <c r="P4" s="38" t="s">
        <v>18</v>
      </c>
    </row>
    <row r="5" spans="2:16" ht="15">
      <c r="B5" s="50"/>
      <c r="C5" s="52"/>
      <c r="D5" s="40" t="s">
        <v>5</v>
      </c>
      <c r="E5" s="42" t="s">
        <v>6</v>
      </c>
      <c r="F5" s="44" t="s">
        <v>7</v>
      </c>
      <c r="G5" s="46" t="s">
        <v>8</v>
      </c>
      <c r="H5" s="42" t="s">
        <v>9</v>
      </c>
      <c r="I5" s="42" t="s">
        <v>44</v>
      </c>
      <c r="J5" s="47" t="s">
        <v>10</v>
      </c>
      <c r="K5" s="40" t="s">
        <v>8</v>
      </c>
      <c r="L5" s="42" t="s">
        <v>9</v>
      </c>
      <c r="M5" s="64"/>
      <c r="N5" s="60" t="s">
        <v>11</v>
      </c>
      <c r="O5" s="61" t="s">
        <v>12</v>
      </c>
      <c r="P5" s="39"/>
    </row>
    <row r="6" spans="2:16" ht="42.75" customHeight="1">
      <c r="B6" s="50"/>
      <c r="C6" s="52"/>
      <c r="D6" s="41"/>
      <c r="E6" s="43"/>
      <c r="F6" s="45"/>
      <c r="G6" s="46"/>
      <c r="H6" s="42"/>
      <c r="I6" s="42"/>
      <c r="J6" s="47"/>
      <c r="K6" s="48"/>
      <c r="L6" s="6" t="s">
        <v>9</v>
      </c>
      <c r="M6" s="30" t="s">
        <v>17</v>
      </c>
      <c r="N6" s="60"/>
      <c r="O6" s="61"/>
      <c r="P6" s="39"/>
    </row>
    <row r="7" spans="2:16" ht="25.5" customHeight="1">
      <c r="B7" s="15" t="s">
        <v>19</v>
      </c>
      <c r="C7" s="21">
        <f>SUM(C8:C18)</f>
        <v>-1411530.92</v>
      </c>
      <c r="D7" s="18">
        <f aca="true" t="shared" si="0" ref="D7:P7">SUM(D8:D18)</f>
        <v>210492.13</v>
      </c>
      <c r="E7" s="7">
        <f t="shared" si="0"/>
        <v>197074.57</v>
      </c>
      <c r="F7" s="24">
        <f t="shared" si="0"/>
        <v>407566.7</v>
      </c>
      <c r="G7" s="27">
        <f t="shared" si="0"/>
        <v>531403.44</v>
      </c>
      <c r="H7" s="7">
        <f t="shared" si="0"/>
        <v>2947773.5100000002</v>
      </c>
      <c r="I7" s="7">
        <f t="shared" si="0"/>
        <v>4579498.6</v>
      </c>
      <c r="J7" s="10">
        <f t="shared" si="0"/>
        <v>1006171.3400000001</v>
      </c>
      <c r="K7" s="18">
        <f t="shared" si="0"/>
        <v>0</v>
      </c>
      <c r="L7" s="7">
        <f t="shared" si="0"/>
        <v>407566.7</v>
      </c>
      <c r="M7" s="24">
        <f t="shared" si="0"/>
        <v>323297.82999999996</v>
      </c>
      <c r="N7" s="27">
        <f t="shared" si="0"/>
        <v>0</v>
      </c>
      <c r="O7" s="10">
        <f t="shared" si="0"/>
        <v>0</v>
      </c>
      <c r="P7" s="32">
        <f t="shared" si="0"/>
        <v>-1088233.09</v>
      </c>
    </row>
    <row r="8" spans="2:16" ht="25.5" customHeight="1">
      <c r="B8" s="16" t="s">
        <v>23</v>
      </c>
      <c r="C8" s="22">
        <v>0</v>
      </c>
      <c r="D8" s="19">
        <v>0</v>
      </c>
      <c r="E8" s="8">
        <v>0</v>
      </c>
      <c r="F8" s="25">
        <f>SUM(D8:E8)</f>
        <v>0</v>
      </c>
      <c r="G8" s="28">
        <v>122000.67</v>
      </c>
      <c r="H8" s="8">
        <v>339880.33</v>
      </c>
      <c r="I8" s="8">
        <v>335535.5</v>
      </c>
      <c r="J8" s="11">
        <v>219480.9</v>
      </c>
      <c r="K8" s="19">
        <v>0</v>
      </c>
      <c r="L8" s="9">
        <v>0</v>
      </c>
      <c r="M8" s="31">
        <v>0</v>
      </c>
      <c r="N8" s="36">
        <v>0</v>
      </c>
      <c r="O8" s="12">
        <v>0</v>
      </c>
      <c r="P8" s="33">
        <v>0</v>
      </c>
    </row>
    <row r="9" spans="2:16" ht="25.5" customHeight="1">
      <c r="B9" s="16" t="s">
        <v>24</v>
      </c>
      <c r="C9" s="22">
        <v>0</v>
      </c>
      <c r="D9" s="19">
        <v>0</v>
      </c>
      <c r="E9" s="8">
        <v>0</v>
      </c>
      <c r="F9" s="25">
        <f>SUM(D9:E9)</f>
        <v>0</v>
      </c>
      <c r="G9" s="28">
        <v>0</v>
      </c>
      <c r="H9" s="8">
        <v>112679.99</v>
      </c>
      <c r="I9" s="8">
        <v>230933.15</v>
      </c>
      <c r="J9" s="11">
        <v>28102.47</v>
      </c>
      <c r="K9" s="19">
        <v>0</v>
      </c>
      <c r="L9" s="9">
        <v>0</v>
      </c>
      <c r="M9" s="31">
        <v>0</v>
      </c>
      <c r="N9" s="36">
        <v>0</v>
      </c>
      <c r="O9" s="12">
        <v>0</v>
      </c>
      <c r="P9" s="33">
        <v>0</v>
      </c>
    </row>
    <row r="10" spans="2:16" ht="25.5" customHeight="1">
      <c r="B10" s="16" t="s">
        <v>25</v>
      </c>
      <c r="C10" s="22">
        <v>0</v>
      </c>
      <c r="D10" s="19">
        <v>-71.16</v>
      </c>
      <c r="E10" s="8">
        <v>14533.32</v>
      </c>
      <c r="F10" s="25">
        <f>SUM(D10:E10)</f>
        <v>14462.16</v>
      </c>
      <c r="G10" s="28">
        <v>26910.59</v>
      </c>
      <c r="H10" s="8">
        <v>32510.98</v>
      </c>
      <c r="I10" s="8">
        <v>70565.17</v>
      </c>
      <c r="J10" s="11">
        <v>27282.8</v>
      </c>
      <c r="K10" s="19">
        <v>0</v>
      </c>
      <c r="L10" s="9">
        <v>14462.16</v>
      </c>
      <c r="M10" s="31">
        <v>0</v>
      </c>
      <c r="N10" s="36">
        <v>0</v>
      </c>
      <c r="O10" s="12">
        <v>0</v>
      </c>
      <c r="P10" s="33">
        <v>0</v>
      </c>
    </row>
    <row r="11" spans="2:16" ht="25.5" customHeight="1">
      <c r="B11" s="16" t="s">
        <v>38</v>
      </c>
      <c r="C11" s="22">
        <v>0</v>
      </c>
      <c r="D11" s="19">
        <v>0</v>
      </c>
      <c r="E11" s="8">
        <v>0</v>
      </c>
      <c r="F11" s="25">
        <v>0</v>
      </c>
      <c r="G11" s="28">
        <v>54671.09</v>
      </c>
      <c r="H11" s="8">
        <v>102691.74</v>
      </c>
      <c r="I11" s="8">
        <v>1357605.27</v>
      </c>
      <c r="J11" s="11">
        <v>80257.36</v>
      </c>
      <c r="K11" s="19">
        <v>0</v>
      </c>
      <c r="L11" s="9">
        <v>0</v>
      </c>
      <c r="M11" s="31">
        <v>0</v>
      </c>
      <c r="N11" s="36">
        <v>0</v>
      </c>
      <c r="O11" s="12">
        <v>0</v>
      </c>
      <c r="P11" s="33">
        <v>0</v>
      </c>
    </row>
    <row r="12" spans="2:16" ht="25.5" customHeight="1">
      <c r="B12" s="16" t="s">
        <v>13</v>
      </c>
      <c r="C12" s="22">
        <v>0</v>
      </c>
      <c r="D12" s="19">
        <v>690.76</v>
      </c>
      <c r="E12" s="8">
        <v>0</v>
      </c>
      <c r="F12" s="25">
        <f>SUM(D12:E12)</f>
        <v>690.76</v>
      </c>
      <c r="G12" s="28">
        <v>59</v>
      </c>
      <c r="H12" s="8">
        <v>92045.23</v>
      </c>
      <c r="I12" s="8">
        <v>255715.8</v>
      </c>
      <c r="J12" s="11">
        <v>81502.7</v>
      </c>
      <c r="K12" s="19">
        <v>0</v>
      </c>
      <c r="L12" s="9">
        <v>690.76</v>
      </c>
      <c r="M12" s="31">
        <v>0</v>
      </c>
      <c r="N12" s="36">
        <v>0</v>
      </c>
      <c r="O12" s="12">
        <v>0</v>
      </c>
      <c r="P12" s="33">
        <v>0</v>
      </c>
    </row>
    <row r="13" spans="2:16" ht="25.5" customHeight="1">
      <c r="B13" s="16" t="s">
        <v>26</v>
      </c>
      <c r="C13" s="22">
        <v>0</v>
      </c>
      <c r="D13" s="19">
        <v>0</v>
      </c>
      <c r="E13" s="8">
        <v>1472.1</v>
      </c>
      <c r="F13" s="25">
        <f>SUM(D13:E13)</f>
        <v>1472.1</v>
      </c>
      <c r="G13" s="28">
        <v>132000</v>
      </c>
      <c r="H13" s="8">
        <v>1150808.54</v>
      </c>
      <c r="I13" s="8">
        <v>163659.67</v>
      </c>
      <c r="J13" s="11">
        <v>112609.17</v>
      </c>
      <c r="K13" s="19">
        <v>0</v>
      </c>
      <c r="L13" s="9">
        <v>1472.1</v>
      </c>
      <c r="M13" s="31">
        <v>0</v>
      </c>
      <c r="N13" s="36">
        <v>0</v>
      </c>
      <c r="O13" s="12">
        <v>0</v>
      </c>
      <c r="P13" s="33">
        <v>0</v>
      </c>
    </row>
    <row r="14" spans="2:16" ht="25.5" customHeight="1">
      <c r="B14" s="16" t="s">
        <v>42</v>
      </c>
      <c r="C14" s="22">
        <v>-603576.02</v>
      </c>
      <c r="D14" s="19">
        <v>268813.49</v>
      </c>
      <c r="E14" s="8">
        <v>33765.17</v>
      </c>
      <c r="F14" s="25">
        <f>SUM(D14:E14)</f>
        <v>302578.66</v>
      </c>
      <c r="G14" s="28">
        <v>0</v>
      </c>
      <c r="H14" s="8">
        <v>32844.5</v>
      </c>
      <c r="I14" s="8">
        <v>712173.24</v>
      </c>
      <c r="J14" s="11">
        <v>90405.72</v>
      </c>
      <c r="K14" s="19">
        <v>0</v>
      </c>
      <c r="L14" s="9">
        <f>F14</f>
        <v>302578.66</v>
      </c>
      <c r="M14" s="31">
        <f>L14</f>
        <v>302578.66</v>
      </c>
      <c r="N14" s="36">
        <v>0</v>
      </c>
      <c r="O14" s="12">
        <v>0</v>
      </c>
      <c r="P14" s="33">
        <f>C14+F14</f>
        <v>-300997.36000000004</v>
      </c>
    </row>
    <row r="15" spans="2:16" ht="25.5" customHeight="1">
      <c r="B15" s="16" t="s">
        <v>27</v>
      </c>
      <c r="C15" s="22">
        <v>-807954.9</v>
      </c>
      <c r="D15" s="19">
        <v>-408.81</v>
      </c>
      <c r="E15" s="8">
        <v>21127.98</v>
      </c>
      <c r="F15" s="25">
        <f>SUM(D15:E15)</f>
        <v>20719.17</v>
      </c>
      <c r="G15" s="28">
        <v>86140</v>
      </c>
      <c r="H15" s="8">
        <v>53429.62</v>
      </c>
      <c r="I15" s="8">
        <v>602799.24</v>
      </c>
      <c r="J15" s="11">
        <v>41117.77</v>
      </c>
      <c r="K15" s="19">
        <v>0</v>
      </c>
      <c r="L15" s="9">
        <v>20719.17</v>
      </c>
      <c r="M15" s="31">
        <f>L15</f>
        <v>20719.17</v>
      </c>
      <c r="N15" s="36">
        <v>0</v>
      </c>
      <c r="O15" s="12">
        <v>0</v>
      </c>
      <c r="P15" s="34">
        <v>-787235.73</v>
      </c>
    </row>
    <row r="16" spans="2:16" ht="25.5" customHeight="1">
      <c r="B16" s="16" t="s">
        <v>28</v>
      </c>
      <c r="C16" s="22">
        <v>0</v>
      </c>
      <c r="D16" s="19">
        <v>1903.53</v>
      </c>
      <c r="E16" s="8">
        <v>0</v>
      </c>
      <c r="F16" s="25">
        <f>SUM(D16:E16)</f>
        <v>1903.53</v>
      </c>
      <c r="G16" s="28">
        <v>0</v>
      </c>
      <c r="H16" s="8">
        <v>172245.17</v>
      </c>
      <c r="I16" s="8">
        <v>223088.1</v>
      </c>
      <c r="J16" s="11">
        <v>94238.24</v>
      </c>
      <c r="K16" s="19">
        <v>0</v>
      </c>
      <c r="L16" s="9">
        <v>1903.53</v>
      </c>
      <c r="M16" s="31">
        <v>0</v>
      </c>
      <c r="N16" s="36">
        <v>0</v>
      </c>
      <c r="O16" s="12">
        <v>0</v>
      </c>
      <c r="P16" s="33">
        <v>0</v>
      </c>
    </row>
    <row r="17" spans="2:16" ht="25.5" customHeight="1">
      <c r="B17" s="16" t="s">
        <v>29</v>
      </c>
      <c r="C17" s="22">
        <v>0</v>
      </c>
      <c r="D17" s="19">
        <v>-60435.68</v>
      </c>
      <c r="E17" s="8">
        <v>126176</v>
      </c>
      <c r="F17" s="25">
        <f>SUM(C17:E17)</f>
        <v>65740.32</v>
      </c>
      <c r="G17" s="28">
        <v>48700</v>
      </c>
      <c r="H17" s="8">
        <f>294204.76+263691.95</f>
        <v>557896.71</v>
      </c>
      <c r="I17" s="8">
        <v>247712.7</v>
      </c>
      <c r="J17" s="11">
        <v>123669.9</v>
      </c>
      <c r="K17" s="19">
        <v>0</v>
      </c>
      <c r="L17" s="9">
        <v>65740.32</v>
      </c>
      <c r="M17" s="31">
        <v>0</v>
      </c>
      <c r="N17" s="36">
        <v>0</v>
      </c>
      <c r="O17" s="12">
        <v>0</v>
      </c>
      <c r="P17" s="33">
        <v>0</v>
      </c>
    </row>
    <row r="18" spans="2:16" ht="25.5" customHeight="1">
      <c r="B18" s="16" t="s">
        <v>15</v>
      </c>
      <c r="C18" s="22">
        <v>0</v>
      </c>
      <c r="D18" s="19">
        <v>0</v>
      </c>
      <c r="E18" s="8">
        <v>0</v>
      </c>
      <c r="F18" s="25">
        <f>SUM(D18:E18)</f>
        <v>0</v>
      </c>
      <c r="G18" s="28">
        <v>60922.09</v>
      </c>
      <c r="H18" s="8">
        <v>300740.7</v>
      </c>
      <c r="I18" s="8">
        <v>379710.76</v>
      </c>
      <c r="J18" s="11">
        <v>107504.31</v>
      </c>
      <c r="K18" s="19">
        <v>0</v>
      </c>
      <c r="L18" s="9">
        <v>0</v>
      </c>
      <c r="M18" s="31">
        <v>0</v>
      </c>
      <c r="N18" s="36">
        <v>0</v>
      </c>
      <c r="O18" s="12">
        <v>0</v>
      </c>
      <c r="P18" s="33">
        <v>0</v>
      </c>
    </row>
    <row r="19" spans="2:16" ht="25.5" customHeight="1">
      <c r="B19" s="15" t="s">
        <v>20</v>
      </c>
      <c r="C19" s="21">
        <f>SUM(C20:C28)</f>
        <v>-1549175.97</v>
      </c>
      <c r="D19" s="18">
        <f aca="true" t="shared" si="1" ref="D19:P19">SUM(D20:D28)</f>
        <v>937826.9099999999</v>
      </c>
      <c r="E19" s="7">
        <f t="shared" si="1"/>
        <v>522923.51999999996</v>
      </c>
      <c r="F19" s="24">
        <f t="shared" si="1"/>
        <v>1460750.4300000002</v>
      </c>
      <c r="G19" s="27">
        <f t="shared" si="1"/>
        <v>641424.1100000001</v>
      </c>
      <c r="H19" s="7">
        <f t="shared" si="1"/>
        <v>3902165.6400000006</v>
      </c>
      <c r="I19" s="7">
        <f t="shared" si="1"/>
        <v>5566354.109999999</v>
      </c>
      <c r="J19" s="10">
        <f t="shared" si="1"/>
        <v>1264289.19</v>
      </c>
      <c r="K19" s="18">
        <f t="shared" si="1"/>
        <v>0</v>
      </c>
      <c r="L19" s="7">
        <f t="shared" si="1"/>
        <v>1460750.4300000002</v>
      </c>
      <c r="M19" s="24">
        <f t="shared" si="1"/>
        <v>36071.09</v>
      </c>
      <c r="N19" s="27">
        <f t="shared" si="1"/>
        <v>0</v>
      </c>
      <c r="O19" s="10">
        <f t="shared" si="1"/>
        <v>0</v>
      </c>
      <c r="P19" s="32">
        <f t="shared" si="1"/>
        <v>-1513104.88</v>
      </c>
    </row>
    <row r="20" spans="2:16" ht="25.5" customHeight="1">
      <c r="B20" s="16" t="s">
        <v>34</v>
      </c>
      <c r="C20" s="22">
        <v>0</v>
      </c>
      <c r="D20" s="19">
        <v>0</v>
      </c>
      <c r="E20" s="8">
        <v>0</v>
      </c>
      <c r="F20" s="25">
        <f aca="true" t="shared" si="2" ref="F20:F26">SUM(D20:E20)</f>
        <v>0</v>
      </c>
      <c r="G20" s="28">
        <v>0</v>
      </c>
      <c r="H20" s="8">
        <v>11032.48</v>
      </c>
      <c r="I20" s="8">
        <v>733040.9</v>
      </c>
      <c r="J20" s="11">
        <v>44232.66</v>
      </c>
      <c r="K20" s="19">
        <v>0</v>
      </c>
      <c r="L20" s="9">
        <v>0</v>
      </c>
      <c r="M20" s="31">
        <v>0</v>
      </c>
      <c r="N20" s="36">
        <v>0</v>
      </c>
      <c r="O20" s="12">
        <v>0</v>
      </c>
      <c r="P20" s="33">
        <v>0</v>
      </c>
    </row>
    <row r="21" spans="2:16" ht="25.5" customHeight="1">
      <c r="B21" s="16" t="s">
        <v>35</v>
      </c>
      <c r="C21" s="22">
        <v>0</v>
      </c>
      <c r="D21" s="19">
        <v>29075.61</v>
      </c>
      <c r="E21" s="8">
        <v>0</v>
      </c>
      <c r="F21" s="25">
        <f t="shared" si="2"/>
        <v>29075.61</v>
      </c>
      <c r="G21" s="28">
        <v>166653.63</v>
      </c>
      <c r="H21" s="8">
        <v>48180.41</v>
      </c>
      <c r="I21" s="8">
        <v>173179.16</v>
      </c>
      <c r="J21" s="11">
        <v>105301.97</v>
      </c>
      <c r="K21" s="19">
        <v>0</v>
      </c>
      <c r="L21" s="9">
        <v>29075.61</v>
      </c>
      <c r="M21" s="31">
        <v>0</v>
      </c>
      <c r="N21" s="36">
        <v>0</v>
      </c>
      <c r="O21" s="12">
        <v>0</v>
      </c>
      <c r="P21" s="33">
        <v>0</v>
      </c>
    </row>
    <row r="22" spans="2:16" ht="25.5" customHeight="1">
      <c r="B22" s="16" t="s">
        <v>39</v>
      </c>
      <c r="C22" s="22">
        <v>0</v>
      </c>
      <c r="D22" s="19">
        <v>880266.24</v>
      </c>
      <c r="E22" s="8">
        <v>500646.11</v>
      </c>
      <c r="F22" s="25">
        <f t="shared" si="2"/>
        <v>1380912.35</v>
      </c>
      <c r="G22" s="28">
        <v>278687</v>
      </c>
      <c r="H22" s="8">
        <v>2831273.99</v>
      </c>
      <c r="I22" s="8">
        <v>942750.86</v>
      </c>
      <c r="J22" s="11">
        <v>413367.47</v>
      </c>
      <c r="K22" s="19">
        <v>0</v>
      </c>
      <c r="L22" s="9">
        <v>1380912.35</v>
      </c>
      <c r="M22" s="31">
        <v>0</v>
      </c>
      <c r="N22" s="36">
        <v>0</v>
      </c>
      <c r="O22" s="12">
        <v>0</v>
      </c>
      <c r="P22" s="33">
        <v>0</v>
      </c>
    </row>
    <row r="23" spans="2:16" ht="25.5" customHeight="1">
      <c r="B23" s="16" t="s">
        <v>43</v>
      </c>
      <c r="C23" s="22">
        <v>0</v>
      </c>
      <c r="D23" s="19">
        <v>0</v>
      </c>
      <c r="E23" s="8">
        <v>0</v>
      </c>
      <c r="F23" s="25">
        <f t="shared" si="2"/>
        <v>0</v>
      </c>
      <c r="G23" s="28">
        <v>1500</v>
      </c>
      <c r="H23" s="8">
        <v>0</v>
      </c>
      <c r="I23" s="8">
        <v>634438.21</v>
      </c>
      <c r="J23" s="11">
        <v>76513.92</v>
      </c>
      <c r="K23" s="19">
        <v>0</v>
      </c>
      <c r="L23" s="9">
        <v>0</v>
      </c>
      <c r="M23" s="31">
        <v>0</v>
      </c>
      <c r="N23" s="36">
        <v>0</v>
      </c>
      <c r="O23" s="12">
        <v>0</v>
      </c>
      <c r="P23" s="33">
        <v>0</v>
      </c>
    </row>
    <row r="24" spans="2:16" ht="25.5" customHeight="1">
      <c r="B24" s="16" t="s">
        <v>41</v>
      </c>
      <c r="C24" s="22">
        <v>0</v>
      </c>
      <c r="D24" s="19">
        <v>0</v>
      </c>
      <c r="E24" s="8">
        <v>0</v>
      </c>
      <c r="F24" s="25">
        <f t="shared" si="2"/>
        <v>0</v>
      </c>
      <c r="G24" s="28">
        <v>73028.61</v>
      </c>
      <c r="H24" s="8">
        <v>60255.49</v>
      </c>
      <c r="I24" s="8">
        <v>243852.3</v>
      </c>
      <c r="J24" s="11">
        <v>359972</v>
      </c>
      <c r="K24" s="19">
        <v>0</v>
      </c>
      <c r="L24" s="9">
        <v>0</v>
      </c>
      <c r="M24" s="31">
        <v>0</v>
      </c>
      <c r="N24" s="36">
        <v>0</v>
      </c>
      <c r="O24" s="12">
        <v>0</v>
      </c>
      <c r="P24" s="33">
        <v>0</v>
      </c>
    </row>
    <row r="25" spans="2:16" ht="25.5" customHeight="1">
      <c r="B25" s="16" t="s">
        <v>30</v>
      </c>
      <c r="C25" s="22">
        <v>0</v>
      </c>
      <c r="D25" s="19">
        <v>-17103.93</v>
      </c>
      <c r="E25" s="8">
        <v>22277.41</v>
      </c>
      <c r="F25" s="25">
        <f t="shared" si="2"/>
        <v>5173.48</v>
      </c>
      <c r="G25" s="28">
        <v>60673.3</v>
      </c>
      <c r="H25" s="8">
        <v>368104.03</v>
      </c>
      <c r="I25" s="8">
        <v>1227081.73</v>
      </c>
      <c r="J25" s="11">
        <v>44625.24</v>
      </c>
      <c r="K25" s="19">
        <v>0</v>
      </c>
      <c r="L25" s="9">
        <v>5173.48</v>
      </c>
      <c r="M25" s="31">
        <v>0</v>
      </c>
      <c r="N25" s="36">
        <v>0</v>
      </c>
      <c r="O25" s="12">
        <v>0</v>
      </c>
      <c r="P25" s="33">
        <v>0</v>
      </c>
    </row>
    <row r="26" spans="2:16" ht="25.5" customHeight="1">
      <c r="B26" s="16" t="s">
        <v>31</v>
      </c>
      <c r="C26" s="22">
        <v>-1549175.97</v>
      </c>
      <c r="D26" s="19">
        <v>36071.09</v>
      </c>
      <c r="E26" s="8">
        <v>0</v>
      </c>
      <c r="F26" s="25">
        <f t="shared" si="2"/>
        <v>36071.09</v>
      </c>
      <c r="G26" s="28">
        <v>0</v>
      </c>
      <c r="H26" s="8">
        <v>174730.75</v>
      </c>
      <c r="I26" s="8">
        <v>852198.98</v>
      </c>
      <c r="J26" s="11">
        <v>106259.14</v>
      </c>
      <c r="K26" s="19">
        <v>0</v>
      </c>
      <c r="L26" s="9">
        <v>36071.09</v>
      </c>
      <c r="M26" s="31">
        <f>L26</f>
        <v>36071.09</v>
      </c>
      <c r="N26" s="36">
        <v>0</v>
      </c>
      <c r="O26" s="12">
        <v>0</v>
      </c>
      <c r="P26" s="33">
        <v>-1513104.88</v>
      </c>
    </row>
    <row r="27" spans="2:16" ht="25.5" customHeight="1">
      <c r="B27" s="16" t="s">
        <v>14</v>
      </c>
      <c r="C27" s="22">
        <v>0</v>
      </c>
      <c r="D27" s="19">
        <v>9517.9</v>
      </c>
      <c r="E27" s="8">
        <v>0</v>
      </c>
      <c r="F27" s="25">
        <v>9517.9</v>
      </c>
      <c r="G27" s="28">
        <v>13832.43</v>
      </c>
      <c r="H27" s="8">
        <v>244251.93</v>
      </c>
      <c r="I27" s="8">
        <v>461302.17</v>
      </c>
      <c r="J27" s="11">
        <v>47440.72</v>
      </c>
      <c r="K27" s="19">
        <v>0</v>
      </c>
      <c r="L27" s="9">
        <v>9517.9</v>
      </c>
      <c r="M27" s="31">
        <v>0</v>
      </c>
      <c r="N27" s="36">
        <v>0</v>
      </c>
      <c r="O27" s="12">
        <v>0</v>
      </c>
      <c r="P27" s="33">
        <v>0</v>
      </c>
    </row>
    <row r="28" spans="2:16" ht="25.5" customHeight="1">
      <c r="B28" s="16" t="s">
        <v>32</v>
      </c>
      <c r="C28" s="22">
        <v>0</v>
      </c>
      <c r="D28" s="19">
        <v>0</v>
      </c>
      <c r="E28" s="8">
        <v>0</v>
      </c>
      <c r="F28" s="25">
        <f>SUM(D28:E28)</f>
        <v>0</v>
      </c>
      <c r="G28" s="28">
        <v>47049.14</v>
      </c>
      <c r="H28" s="8">
        <v>164336.56</v>
      </c>
      <c r="I28" s="8">
        <v>298509.8</v>
      </c>
      <c r="J28" s="11">
        <v>66576.07</v>
      </c>
      <c r="K28" s="19">
        <v>0</v>
      </c>
      <c r="L28" s="9">
        <v>0</v>
      </c>
      <c r="M28" s="31">
        <v>0</v>
      </c>
      <c r="N28" s="36">
        <v>0</v>
      </c>
      <c r="O28" s="12">
        <v>0</v>
      </c>
      <c r="P28" s="33">
        <v>0</v>
      </c>
    </row>
    <row r="29" spans="2:16" ht="25.5" customHeight="1">
      <c r="B29" s="15" t="s">
        <v>21</v>
      </c>
      <c r="C29" s="21">
        <f>SUM(C30)</f>
        <v>0</v>
      </c>
      <c r="D29" s="18">
        <f aca="true" t="shared" si="3" ref="D29:P29">SUM(D30)</f>
        <v>170000</v>
      </c>
      <c r="E29" s="7">
        <f t="shared" si="3"/>
        <v>0</v>
      </c>
      <c r="F29" s="24">
        <f t="shared" si="3"/>
        <v>170000</v>
      </c>
      <c r="G29" s="27">
        <f t="shared" si="3"/>
        <v>27500</v>
      </c>
      <c r="H29" s="7">
        <f t="shared" si="3"/>
        <v>112943.59</v>
      </c>
      <c r="I29" s="7">
        <f t="shared" si="3"/>
        <v>144016</v>
      </c>
      <c r="J29" s="10">
        <f t="shared" si="3"/>
        <v>50385.5</v>
      </c>
      <c r="K29" s="18">
        <f t="shared" si="3"/>
        <v>0</v>
      </c>
      <c r="L29" s="7">
        <f t="shared" si="3"/>
        <v>170000</v>
      </c>
      <c r="M29" s="24">
        <f t="shared" si="3"/>
        <v>0</v>
      </c>
      <c r="N29" s="27">
        <f t="shared" si="3"/>
        <v>0</v>
      </c>
      <c r="O29" s="10">
        <f t="shared" si="3"/>
        <v>0</v>
      </c>
      <c r="P29" s="32">
        <f t="shared" si="3"/>
        <v>0</v>
      </c>
    </row>
    <row r="30" spans="2:16" ht="25.5" customHeight="1">
      <c r="B30" s="16" t="s">
        <v>33</v>
      </c>
      <c r="C30" s="22">
        <v>0</v>
      </c>
      <c r="D30" s="19">
        <v>170000</v>
      </c>
      <c r="E30" s="8">
        <v>0</v>
      </c>
      <c r="F30" s="25">
        <f>SUM(D30:E30)</f>
        <v>170000</v>
      </c>
      <c r="G30" s="28">
        <v>27500</v>
      </c>
      <c r="H30" s="8">
        <v>112943.59</v>
      </c>
      <c r="I30" s="8">
        <v>144016</v>
      </c>
      <c r="J30" s="11">
        <v>50385.5</v>
      </c>
      <c r="K30" s="19">
        <v>0</v>
      </c>
      <c r="L30" s="9">
        <v>170000</v>
      </c>
      <c r="M30" s="31">
        <v>0</v>
      </c>
      <c r="N30" s="36">
        <v>0</v>
      </c>
      <c r="O30" s="12">
        <v>0</v>
      </c>
      <c r="P30" s="33">
        <v>0</v>
      </c>
    </row>
    <row r="31" spans="2:16" ht="25.5" customHeight="1" thickBot="1">
      <c r="B31" s="17" t="s">
        <v>22</v>
      </c>
      <c r="C31" s="23">
        <f aca="true" t="shared" si="4" ref="C31:P31">C7+C19+C29</f>
        <v>-2960706.8899999997</v>
      </c>
      <c r="D31" s="20">
        <f t="shared" si="4"/>
        <v>1318319.04</v>
      </c>
      <c r="E31" s="13">
        <f t="shared" si="4"/>
        <v>719998.09</v>
      </c>
      <c r="F31" s="26">
        <f t="shared" si="4"/>
        <v>2038317.1300000001</v>
      </c>
      <c r="G31" s="29">
        <f t="shared" si="4"/>
        <v>1200327.55</v>
      </c>
      <c r="H31" s="13">
        <f t="shared" si="4"/>
        <v>6962882.74</v>
      </c>
      <c r="I31" s="13">
        <f t="shared" si="4"/>
        <v>10289868.709999999</v>
      </c>
      <c r="J31" s="14">
        <f t="shared" si="4"/>
        <v>2320846.0300000003</v>
      </c>
      <c r="K31" s="20">
        <f t="shared" si="4"/>
        <v>0</v>
      </c>
      <c r="L31" s="13">
        <f t="shared" si="4"/>
        <v>2038317.1300000001</v>
      </c>
      <c r="M31" s="26">
        <f t="shared" si="4"/>
        <v>359368.9199999999</v>
      </c>
      <c r="N31" s="29">
        <f t="shared" si="4"/>
        <v>0</v>
      </c>
      <c r="O31" s="14">
        <f t="shared" si="4"/>
        <v>0</v>
      </c>
      <c r="P31" s="35">
        <f t="shared" si="4"/>
        <v>-2601337.9699999997</v>
      </c>
    </row>
  </sheetData>
  <sheetProtection/>
  <mergeCells count="18">
    <mergeCell ref="B4:B6"/>
    <mergeCell ref="C4:C6"/>
    <mergeCell ref="D4:F4"/>
    <mergeCell ref="G4:J4"/>
    <mergeCell ref="N4:O4"/>
    <mergeCell ref="N5:N6"/>
    <mergeCell ref="O5:O6"/>
    <mergeCell ref="K4:M4"/>
    <mergeCell ref="L5:M5"/>
    <mergeCell ref="P4:P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2015-05-19T09:36:34Z</cp:lastPrinted>
  <dcterms:created xsi:type="dcterms:W3CDTF">2015-05-15T06:57:20Z</dcterms:created>
  <dcterms:modified xsi:type="dcterms:W3CDTF">2015-05-21T08:55:57Z</dcterms:modified>
  <cp:category/>
  <cp:version/>
  <cp:contentType/>
  <cp:contentStatus/>
</cp:coreProperties>
</file>