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180" windowHeight="11700" activeTab="0"/>
  </bookViews>
  <sheets>
    <sheet name="RK-35-2014-37, př. 2" sheetId="1" r:id="rId1"/>
    <sheet name="List2" sheetId="2" r:id="rId2"/>
    <sheet name="List3" sheetId="3" r:id="rId3"/>
  </sheets>
  <definedNames>
    <definedName name="_xlnm.Print_Area" localSheetId="0">'RK-35-2014-37, př. 2'!$A$1:$J$29</definedName>
  </definedNames>
  <calcPr fullCalcOnLoad="1"/>
</workbook>
</file>

<file path=xl/sharedStrings.xml><?xml version="1.0" encoding="utf-8"?>
<sst xmlns="http://schemas.openxmlformats.org/spreadsheetml/2006/main" count="37" uniqueCount="30">
  <si>
    <t>Vrácená část půjčky</t>
  </si>
  <si>
    <t>Dotace poskytnuta</t>
  </si>
  <si>
    <t>počet stran: 1</t>
  </si>
  <si>
    <t xml:space="preserve">*  Neuznatelné náklady   </t>
  </si>
  <si>
    <t>1. platba</t>
  </si>
  <si>
    <t>2. platba</t>
  </si>
  <si>
    <t>Datum pokytnutí</t>
  </si>
  <si>
    <t>ERDF (85 %)</t>
  </si>
  <si>
    <t>Výše dotace v Kč</t>
  </si>
  <si>
    <t>Poskytnutí dotace</t>
  </si>
  <si>
    <t>Požádání o dotaci</t>
  </si>
  <si>
    <t>Celkové uznatelné náklady v Kč</t>
  </si>
  <si>
    <t>Datum požádání o dotaci</t>
  </si>
  <si>
    <t>3. platba</t>
  </si>
  <si>
    <t xml:space="preserve">* Neuznatelné náklady - náklady související s projektem: </t>
  </si>
  <si>
    <t>CELKEM</t>
  </si>
  <si>
    <t>Celkové náklady projektu v Kč</t>
  </si>
  <si>
    <t>1 soupiska</t>
  </si>
  <si>
    <t>EUR</t>
  </si>
  <si>
    <t>vícenáklady projektu</t>
  </si>
  <si>
    <t>Vlastní podíl VT (7,5 %) z uznatelných nákladů</t>
  </si>
  <si>
    <t>Vlastní podíl (7,5%)</t>
  </si>
  <si>
    <t xml:space="preserve">Finanční stránka projektu "Prezentace turistické nabídky kraje Vysočina do roku 2013 " </t>
  </si>
  <si>
    <t>4. platba</t>
  </si>
  <si>
    <t>Stát (7,5)</t>
  </si>
  <si>
    <t>Prostředky půjčky převedené na účet VT</t>
  </si>
  <si>
    <t>Dotace (podíl EU a národní podíl) 92,5%</t>
  </si>
  <si>
    <t xml:space="preserve">Výdaje celkem na projekt </t>
  </si>
  <si>
    <t>Uznatelné náklady celkem na projekt (100%)</t>
  </si>
  <si>
    <t>RK-35-2014-37,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</si>
</sst>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 CE"/>
      <family val="0"/>
    </font>
    <font>
      <sz val="11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medium"/>
      <top style="thin"/>
      <bottom style="thin"/>
    </border>
    <border>
      <left/>
      <right style="medium"/>
      <top style="thin"/>
      <bottom style="double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/>
      <right style="thin"/>
      <top style="thin"/>
      <bottom/>
    </border>
    <border>
      <left/>
      <right style="thin"/>
      <top/>
      <bottom style="double"/>
    </border>
    <border>
      <left/>
      <right style="medium"/>
      <top style="thin"/>
      <bottom/>
    </border>
    <border>
      <left/>
      <right style="medium"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/>
      <top style="double"/>
      <bottom/>
    </border>
    <border>
      <left style="medium"/>
      <right style="medium"/>
      <top/>
      <bottom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2" fillId="0" borderId="0" xfId="0" applyFont="1" applyFill="1" applyBorder="1" applyAlignment="1">
      <alignment wrapText="1"/>
    </xf>
    <xf numFmtId="6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14" fontId="0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8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8" fontId="0" fillId="0" borderId="16" xfId="0" applyNumberFormat="1" applyFont="1" applyBorder="1" applyAlignment="1">
      <alignment/>
    </xf>
    <xf numFmtId="8" fontId="0" fillId="0" borderId="14" xfId="0" applyNumberFormat="1" applyBorder="1" applyAlignment="1">
      <alignment/>
    </xf>
    <xf numFmtId="8" fontId="0" fillId="0" borderId="17" xfId="0" applyNumberFormat="1" applyFont="1" applyBorder="1" applyAlignment="1">
      <alignment/>
    </xf>
    <xf numFmtId="8" fontId="2" fillId="33" borderId="18" xfId="0" applyNumberFormat="1" applyFont="1" applyFill="1" applyBorder="1" applyAlignment="1">
      <alignment/>
    </xf>
    <xf numFmtId="8" fontId="2" fillId="33" borderId="19" xfId="0" applyNumberFormat="1" applyFont="1" applyFill="1" applyBorder="1" applyAlignment="1">
      <alignment/>
    </xf>
    <xf numFmtId="8" fontId="2" fillId="33" borderId="20" xfId="0" applyNumberFormat="1" applyFont="1" applyFill="1" applyBorder="1" applyAlignment="1">
      <alignment/>
    </xf>
    <xf numFmtId="8" fontId="2" fillId="33" borderId="2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 applyProtection="1">
      <alignment horizontal="right" vertical="center"/>
      <protection hidden="1" locked="0"/>
    </xf>
    <xf numFmtId="4" fontId="7" fillId="0" borderId="11" xfId="0" applyNumberFormat="1" applyFont="1" applyBorder="1" applyAlignment="1" applyProtection="1">
      <alignment horizontal="right" vertical="center"/>
      <protection hidden="1" locked="0"/>
    </xf>
    <xf numFmtId="4" fontId="7" fillId="0" borderId="22" xfId="0" applyNumberFormat="1" applyFont="1" applyBorder="1" applyAlignment="1" applyProtection="1">
      <alignment horizontal="right" vertical="center"/>
      <protection hidden="1" locked="0"/>
    </xf>
    <xf numFmtId="4" fontId="7" fillId="0" borderId="23" xfId="0" applyNumberFormat="1" applyFont="1" applyFill="1" applyBorder="1" applyAlignment="1" applyProtection="1">
      <alignment horizontal="right" vertical="center"/>
      <protection hidden="1" locked="0"/>
    </xf>
    <xf numFmtId="4" fontId="7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7" fillId="0" borderId="25" xfId="0" applyNumberFormat="1" applyFont="1" applyFill="1" applyBorder="1" applyAlignment="1" applyProtection="1">
      <alignment horizontal="right" vertical="center" wrapText="1"/>
      <protection hidden="1"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26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26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7" fillId="0" borderId="10" xfId="0" applyNumberFormat="1" applyFont="1" applyFill="1" applyBorder="1" applyAlignment="1" applyProtection="1">
      <alignment horizontal="right" vertical="center"/>
      <protection hidden="1" locked="0"/>
    </xf>
    <xf numFmtId="4" fontId="7" fillId="0" borderId="11" xfId="0" applyNumberFormat="1" applyFont="1" applyFill="1" applyBorder="1" applyAlignment="1" applyProtection="1">
      <alignment horizontal="right" vertical="center"/>
      <protection hidden="1" locked="0"/>
    </xf>
    <xf numFmtId="4" fontId="7" fillId="0" borderId="22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Alignment="1">
      <alignment/>
    </xf>
    <xf numFmtId="8" fontId="0" fillId="0" borderId="27" xfId="0" applyNumberFormat="1" applyFont="1" applyBorder="1" applyAlignment="1">
      <alignment/>
    </xf>
    <xf numFmtId="8" fontId="2" fillId="0" borderId="14" xfId="0" applyNumberFormat="1" applyFont="1" applyBorder="1" applyAlignment="1">
      <alignment/>
    </xf>
    <xf numFmtId="8" fontId="2" fillId="0" borderId="28" xfId="0" applyNumberFormat="1" applyFont="1" applyBorder="1" applyAlignment="1">
      <alignment/>
    </xf>
    <xf numFmtId="0" fontId="2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4" fontId="0" fillId="0" borderId="29" xfId="0" applyNumberFormat="1" applyFont="1" applyBorder="1" applyAlignment="1">
      <alignment/>
    </xf>
    <xf numFmtId="8" fontId="0" fillId="0" borderId="11" xfId="0" applyNumberFormat="1" applyBorder="1" applyAlignment="1">
      <alignment/>
    </xf>
    <xf numFmtId="8" fontId="2" fillId="0" borderId="11" xfId="0" applyNumberFormat="1" applyFont="1" applyBorder="1" applyAlignment="1">
      <alignment/>
    </xf>
    <xf numFmtId="14" fontId="0" fillId="0" borderId="30" xfId="0" applyNumberFormat="1" applyFont="1" applyBorder="1" applyAlignment="1">
      <alignment/>
    </xf>
    <xf numFmtId="14" fontId="0" fillId="0" borderId="25" xfId="0" applyNumberFormat="1" applyFont="1" applyBorder="1" applyAlignment="1">
      <alignment/>
    </xf>
    <xf numFmtId="0" fontId="2" fillId="0" borderId="26" xfId="0" applyFont="1" applyFill="1" applyBorder="1" applyAlignment="1">
      <alignment horizontal="center" wrapText="1"/>
    </xf>
    <xf numFmtId="8" fontId="2" fillId="0" borderId="31" xfId="0" applyNumberFormat="1" applyFont="1" applyFill="1" applyBorder="1" applyAlignment="1">
      <alignment/>
    </xf>
    <xf numFmtId="14" fontId="2" fillId="0" borderId="32" xfId="0" applyNumberFormat="1" applyFont="1" applyFill="1" applyBorder="1" applyAlignment="1">
      <alignment/>
    </xf>
    <xf numFmtId="8" fontId="2" fillId="0" borderId="26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8" fontId="0" fillId="0" borderId="33" xfId="0" applyNumberFormat="1" applyFill="1" applyBorder="1" applyAlignment="1">
      <alignment/>
    </xf>
    <xf numFmtId="8" fontId="0" fillId="0" borderId="17" xfId="0" applyNumberFormat="1" applyFill="1" applyBorder="1" applyAlignment="1">
      <alignment/>
    </xf>
    <xf numFmtId="8" fontId="0" fillId="0" borderId="16" xfId="0" applyNumberFormat="1" applyFill="1" applyBorder="1" applyAlignment="1">
      <alignment/>
    </xf>
    <xf numFmtId="8" fontId="0" fillId="0" borderId="34" xfId="0" applyNumberFormat="1" applyFont="1" applyFill="1" applyBorder="1" applyAlignment="1">
      <alignment/>
    </xf>
    <xf numFmtId="8" fontId="2" fillId="33" borderId="35" xfId="0" applyNumberFormat="1" applyFont="1" applyFill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0" fillId="0" borderId="0" xfId="0" applyNumberFormat="1" applyFill="1" applyAlignment="1">
      <alignment/>
    </xf>
    <xf numFmtId="4" fontId="0" fillId="0" borderId="28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8" fontId="5" fillId="0" borderId="0" xfId="0" applyNumberFormat="1" applyFont="1" applyFill="1" applyAlignment="1">
      <alignment/>
    </xf>
    <xf numFmtId="0" fontId="2" fillId="0" borderId="36" xfId="0" applyFont="1" applyFill="1" applyBorder="1" applyAlignment="1">
      <alignment horizontal="center" wrapText="1"/>
    </xf>
    <xf numFmtId="8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 horizontal="left" wrapText="1"/>
    </xf>
    <xf numFmtId="8" fontId="0" fillId="0" borderId="36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8" fontId="2" fillId="0" borderId="33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8" fontId="2" fillId="34" borderId="37" xfId="0" applyNumberFormat="1" applyFont="1" applyFill="1" applyBorder="1" applyAlignment="1">
      <alignment/>
    </xf>
    <xf numFmtId="8" fontId="0" fillId="34" borderId="28" xfId="0" applyNumberFormat="1" applyFill="1" applyBorder="1" applyAlignment="1">
      <alignment/>
    </xf>
    <xf numFmtId="8" fontId="0" fillId="34" borderId="14" xfId="0" applyNumberFormat="1" applyFill="1" applyBorder="1" applyAlignment="1">
      <alignment/>
    </xf>
    <xf numFmtId="0" fontId="4" fillId="0" borderId="38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35" borderId="38" xfId="0" applyFont="1" applyFill="1" applyBorder="1" applyAlignment="1">
      <alignment horizontal="center" wrapText="1"/>
    </xf>
    <xf numFmtId="0" fontId="4" fillId="35" borderId="42" xfId="0" applyFont="1" applyFill="1" applyBorder="1" applyAlignment="1">
      <alignment horizontal="center" wrapText="1"/>
    </xf>
    <xf numFmtId="0" fontId="4" fillId="35" borderId="36" xfId="0" applyFont="1" applyFill="1" applyBorder="1" applyAlignment="1">
      <alignment horizontal="center" wrapText="1"/>
    </xf>
    <xf numFmtId="8" fontId="8" fillId="34" borderId="23" xfId="0" applyNumberFormat="1" applyFont="1" applyFill="1" applyBorder="1" applyAlignment="1">
      <alignment/>
    </xf>
    <xf numFmtId="8" fontId="8" fillId="34" borderId="43" xfId="0" applyNumberFormat="1" applyFont="1" applyFill="1" applyBorder="1" applyAlignment="1">
      <alignment/>
    </xf>
    <xf numFmtId="14" fontId="2" fillId="0" borderId="44" xfId="0" applyNumberFormat="1" applyFont="1" applyFill="1" applyBorder="1" applyAlignment="1">
      <alignment/>
    </xf>
    <xf numFmtId="14" fontId="2" fillId="0" borderId="45" xfId="0" applyNumberFormat="1" applyFont="1" applyFill="1" applyBorder="1" applyAlignment="1">
      <alignment/>
    </xf>
    <xf numFmtId="8" fontId="2" fillId="0" borderId="23" xfId="0" applyNumberFormat="1" applyFont="1" applyBorder="1" applyAlignment="1">
      <alignment/>
    </xf>
    <xf numFmtId="8" fontId="2" fillId="0" borderId="43" xfId="0" applyNumberFormat="1" applyFont="1" applyBorder="1" applyAlignment="1">
      <alignment/>
    </xf>
    <xf numFmtId="14" fontId="2" fillId="0" borderId="46" xfId="0" applyNumberFormat="1" applyFont="1" applyBorder="1" applyAlignment="1">
      <alignment vertical="center"/>
    </xf>
    <xf numFmtId="14" fontId="2" fillId="0" borderId="47" xfId="0" applyNumberFormat="1" applyFont="1" applyBorder="1" applyAlignment="1">
      <alignment vertical="center"/>
    </xf>
    <xf numFmtId="14" fontId="2" fillId="0" borderId="48" xfId="0" applyNumberFormat="1" applyFont="1" applyBorder="1" applyAlignment="1">
      <alignment vertical="center"/>
    </xf>
    <xf numFmtId="14" fontId="2" fillId="0" borderId="49" xfId="0" applyNumberFormat="1" applyFont="1" applyBorder="1" applyAlignment="1">
      <alignment vertical="center"/>
    </xf>
    <xf numFmtId="0" fontId="4" fillId="35" borderId="50" xfId="0" applyFont="1" applyFill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4" fontId="0" fillId="0" borderId="2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14" fontId="2" fillId="0" borderId="48" xfId="0" applyNumberFormat="1" applyFont="1" applyBorder="1" applyAlignment="1">
      <alignment horizontal="left" vertical="center"/>
    </xf>
    <xf numFmtId="14" fontId="2" fillId="0" borderId="51" xfId="0" applyNumberFormat="1" applyFont="1" applyBorder="1" applyAlignment="1">
      <alignment horizontal="left" vertical="center"/>
    </xf>
    <xf numFmtId="14" fontId="2" fillId="0" borderId="52" xfId="0" applyNumberFormat="1" applyFont="1" applyBorder="1" applyAlignment="1">
      <alignment horizontal="left" vertical="center"/>
    </xf>
    <xf numFmtId="14" fontId="2" fillId="0" borderId="53" xfId="0" applyNumberFormat="1" applyFont="1" applyBorder="1" applyAlignment="1">
      <alignment horizontal="left" vertical="center"/>
    </xf>
    <xf numFmtId="0" fontId="10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2" fillId="0" borderId="38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6" fontId="2" fillId="0" borderId="39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0" zoomScaleNormal="70" zoomScalePageLayoutView="0" workbookViewId="0" topLeftCell="D1">
      <selection activeCell="G1" sqref="G1"/>
    </sheetView>
  </sheetViews>
  <sheetFormatPr defaultColWidth="9.140625" defaultRowHeight="12.75"/>
  <cols>
    <col min="1" max="9" width="25.7109375" style="0" customWidth="1"/>
    <col min="10" max="10" width="14.140625" style="0" customWidth="1"/>
    <col min="11" max="11" width="19.00390625" style="0" customWidth="1"/>
    <col min="12" max="12" width="34.28125" style="0" customWidth="1"/>
  </cols>
  <sheetData>
    <row r="1" ht="21.75" customHeight="1">
      <c r="I1" s="8" t="s">
        <v>29</v>
      </c>
    </row>
    <row r="2" ht="22.5" customHeight="1">
      <c r="I2" s="8" t="s">
        <v>2</v>
      </c>
    </row>
    <row r="3" ht="13.5" thickBot="1"/>
    <row r="4" spans="1:11" ht="35.25" customHeight="1" thickBot="1">
      <c r="A4" s="91" t="s">
        <v>22</v>
      </c>
      <c r="B4" s="92"/>
      <c r="C4" s="92"/>
      <c r="D4" s="93"/>
      <c r="E4" s="93"/>
      <c r="F4" s="93"/>
      <c r="G4" s="93"/>
      <c r="H4" s="93"/>
      <c r="I4" s="94"/>
      <c r="J4" s="6"/>
      <c r="K4" s="7"/>
    </row>
    <row r="5" spans="1:11" ht="35.25" customHeight="1">
      <c r="A5" s="16"/>
      <c r="B5" s="97" t="s">
        <v>9</v>
      </c>
      <c r="C5" s="98"/>
      <c r="D5" s="99"/>
      <c r="E5" s="110" t="s">
        <v>10</v>
      </c>
      <c r="F5" s="98"/>
      <c r="G5" s="98"/>
      <c r="H5" s="98"/>
      <c r="I5" s="111"/>
      <c r="J5" s="6"/>
      <c r="K5" s="7"/>
    </row>
    <row r="6" spans="1:11" ht="54.75" customHeight="1">
      <c r="A6" s="17"/>
      <c r="B6" s="15" t="s">
        <v>1</v>
      </c>
      <c r="C6" s="13" t="s">
        <v>6</v>
      </c>
      <c r="D6" s="68" t="s">
        <v>8</v>
      </c>
      <c r="E6" s="64" t="s">
        <v>12</v>
      </c>
      <c r="F6" s="13" t="s">
        <v>11</v>
      </c>
      <c r="G6" s="13" t="s">
        <v>16</v>
      </c>
      <c r="H6" s="13" t="s">
        <v>20</v>
      </c>
      <c r="I6" s="13" t="s">
        <v>3</v>
      </c>
      <c r="J6" s="2"/>
      <c r="K6" s="2"/>
    </row>
    <row r="7" spans="1:11" ht="32.25" customHeight="1">
      <c r="A7" s="106" t="s">
        <v>4</v>
      </c>
      <c r="B7" s="12" t="s">
        <v>7</v>
      </c>
      <c r="C7" s="14">
        <v>40898</v>
      </c>
      <c r="D7" s="69">
        <v>1589130.45</v>
      </c>
      <c r="E7" s="102">
        <v>40755</v>
      </c>
      <c r="F7" s="100">
        <v>1869565.23</v>
      </c>
      <c r="G7" s="104">
        <v>1882051.24</v>
      </c>
      <c r="H7" s="112">
        <f>F7*0.075</f>
        <v>140217.39225</v>
      </c>
      <c r="I7" s="49"/>
      <c r="J7" s="3"/>
      <c r="K7" s="4"/>
    </row>
    <row r="8" spans="1:11" ht="32.25" customHeight="1" thickBot="1">
      <c r="A8" s="107"/>
      <c r="B8" s="22" t="s">
        <v>24</v>
      </c>
      <c r="C8" s="14">
        <v>40898</v>
      </c>
      <c r="D8" s="70">
        <v>140217.39</v>
      </c>
      <c r="E8" s="103"/>
      <c r="F8" s="101"/>
      <c r="G8" s="105"/>
      <c r="H8" s="113"/>
      <c r="I8" s="27">
        <f>G7-F7</f>
        <v>12486.01000000001</v>
      </c>
      <c r="J8" s="3" t="s">
        <v>19</v>
      </c>
      <c r="K8" s="4"/>
    </row>
    <row r="9" spans="1:12" ht="32.25" customHeight="1" thickBot="1" thickTop="1">
      <c r="A9" s="108" t="s">
        <v>5</v>
      </c>
      <c r="B9" s="24" t="s">
        <v>7</v>
      </c>
      <c r="C9" s="62">
        <v>41024</v>
      </c>
      <c r="D9" s="71">
        <v>701864.71</v>
      </c>
      <c r="E9" s="65"/>
      <c r="F9" s="89"/>
      <c r="G9" s="50"/>
      <c r="H9" s="76"/>
      <c r="I9" s="25"/>
      <c r="J9" s="3"/>
      <c r="K9" s="4"/>
      <c r="L9" s="1"/>
    </row>
    <row r="10" spans="1:12" ht="36.75" customHeight="1" thickBot="1" thickTop="1">
      <c r="A10" s="109"/>
      <c r="B10" s="22" t="s">
        <v>24</v>
      </c>
      <c r="C10" s="23">
        <v>41024</v>
      </c>
      <c r="D10" s="72">
        <v>61929.24</v>
      </c>
      <c r="E10" s="66">
        <v>40961</v>
      </c>
      <c r="F10" s="90">
        <v>825723.19</v>
      </c>
      <c r="G10" s="50">
        <v>825723.19</v>
      </c>
      <c r="H10" s="77">
        <f>F10*0.075</f>
        <v>61929.23924999999</v>
      </c>
      <c r="I10" s="27">
        <f>G10-F10</f>
        <v>0</v>
      </c>
      <c r="J10" s="10"/>
      <c r="K10" s="4"/>
      <c r="L10" s="1"/>
    </row>
    <row r="11" spans="1:12" ht="36.75" customHeight="1" thickBot="1" thickTop="1">
      <c r="A11" s="114" t="s">
        <v>13</v>
      </c>
      <c r="B11" s="24" t="s">
        <v>7</v>
      </c>
      <c r="C11" s="59">
        <v>41408</v>
      </c>
      <c r="D11" s="71">
        <v>1309522.01</v>
      </c>
      <c r="E11" s="65"/>
      <c r="F11" s="89"/>
      <c r="G11" s="51"/>
      <c r="H11" s="76"/>
      <c r="I11" s="27"/>
      <c r="J11" s="10"/>
      <c r="K11" s="4"/>
      <c r="L11" s="1"/>
    </row>
    <row r="12" spans="1:12" ht="36.75" customHeight="1" thickBot="1" thickTop="1">
      <c r="A12" s="115"/>
      <c r="B12" s="22" t="s">
        <v>24</v>
      </c>
      <c r="C12" s="23">
        <v>41408</v>
      </c>
      <c r="D12" s="72">
        <v>115546.06</v>
      </c>
      <c r="E12" s="66">
        <v>41333</v>
      </c>
      <c r="F12" s="90">
        <v>1540614.13</v>
      </c>
      <c r="G12" s="50">
        <v>1540614.14</v>
      </c>
      <c r="H12" s="77">
        <f>F12*0.075</f>
        <v>115546.05974999999</v>
      </c>
      <c r="I12" s="27">
        <f>G12-F12</f>
        <v>0.010000000009313226</v>
      </c>
      <c r="J12" s="10"/>
      <c r="K12" s="4"/>
      <c r="L12" s="1"/>
    </row>
    <row r="13" spans="1:11" ht="36.75" customHeight="1" thickBot="1" thickTop="1">
      <c r="A13" s="116" t="s">
        <v>23</v>
      </c>
      <c r="B13" s="24" t="s">
        <v>7</v>
      </c>
      <c r="C13" s="63">
        <v>41730</v>
      </c>
      <c r="D13" s="71">
        <v>813111.23</v>
      </c>
      <c r="E13" s="67"/>
      <c r="F13" s="60"/>
      <c r="G13" s="61"/>
      <c r="H13" s="78"/>
      <c r="I13" s="27"/>
      <c r="J13" s="10"/>
      <c r="K13" s="4"/>
    </row>
    <row r="14" spans="1:11" ht="36.75" customHeight="1" thickBot="1" thickTop="1">
      <c r="A14" s="117"/>
      <c r="B14" s="22" t="s">
        <v>24</v>
      </c>
      <c r="C14" s="23">
        <v>41730</v>
      </c>
      <c r="D14" s="74">
        <v>71745.11</v>
      </c>
      <c r="E14" s="66">
        <v>41607</v>
      </c>
      <c r="F14" s="26">
        <v>956601.45</v>
      </c>
      <c r="G14" s="50">
        <v>1429270.52</v>
      </c>
      <c r="H14" s="77">
        <f>F14*0.075</f>
        <v>71745.10875</v>
      </c>
      <c r="I14" s="27">
        <f>G14-F14</f>
        <v>472669.07000000007</v>
      </c>
      <c r="J14" s="10"/>
      <c r="K14" s="4"/>
    </row>
    <row r="15" spans="1:11" ht="36.75" customHeight="1" thickBot="1" thickTop="1">
      <c r="A15" s="28" t="s">
        <v>15</v>
      </c>
      <c r="B15" s="29"/>
      <c r="C15" s="30"/>
      <c r="D15" s="31">
        <f>SUM(D7:D14)</f>
        <v>4803066.2</v>
      </c>
      <c r="E15" s="73"/>
      <c r="F15" s="73">
        <f>SUM(F7:F14)</f>
        <v>5192504</v>
      </c>
      <c r="G15" s="30">
        <f>SUM(G7:G14)</f>
        <v>5677659.09</v>
      </c>
      <c r="H15" s="30">
        <f>SUM(H7:H14)</f>
        <v>389437.8</v>
      </c>
      <c r="I15" s="31">
        <f>SUM(I8:I14)</f>
        <v>485155.0900000001</v>
      </c>
      <c r="J15" s="10"/>
      <c r="K15" s="4"/>
    </row>
    <row r="16" spans="1:8" ht="18" customHeight="1">
      <c r="A16" s="11"/>
      <c r="B16" s="11"/>
      <c r="C16" s="11"/>
      <c r="D16" s="1"/>
      <c r="E16" s="1"/>
      <c r="F16" s="1"/>
      <c r="G16" s="1"/>
      <c r="H16" s="1"/>
    </row>
    <row r="17" spans="1:9" ht="32.25" customHeight="1" thickBot="1">
      <c r="A17" s="95" t="s">
        <v>14</v>
      </c>
      <c r="B17" s="95"/>
      <c r="C17" s="95"/>
      <c r="D17" s="96"/>
      <c r="E17" s="96"/>
      <c r="F17" s="96"/>
      <c r="G17" s="96"/>
      <c r="H17" s="96"/>
      <c r="I17" s="96"/>
    </row>
    <row r="18" spans="2:9" ht="42.75" customHeight="1">
      <c r="B18" s="120" t="s">
        <v>25</v>
      </c>
      <c r="C18" s="121"/>
      <c r="D18" s="80" t="s">
        <v>0</v>
      </c>
      <c r="E18" s="124"/>
      <c r="F18" s="118"/>
      <c r="G18" s="82" t="s">
        <v>26</v>
      </c>
      <c r="H18" s="83">
        <f>D15</f>
        <v>4803066.2</v>
      </c>
      <c r="I18" s="18"/>
    </row>
    <row r="19" spans="2:9" ht="35.25" customHeight="1" thickBot="1">
      <c r="B19" s="122">
        <v>5205000</v>
      </c>
      <c r="C19" s="123"/>
      <c r="D19" s="81">
        <v>4803066.2</v>
      </c>
      <c r="E19" s="118"/>
      <c r="F19" s="118"/>
      <c r="G19" s="84" t="s">
        <v>21</v>
      </c>
      <c r="H19" s="69">
        <f>H15</f>
        <v>389437.8</v>
      </c>
      <c r="I19" s="19"/>
    </row>
    <row r="20" spans="5:9" ht="29.25" customHeight="1">
      <c r="E20" s="118"/>
      <c r="F20" s="118"/>
      <c r="G20" s="85" t="s">
        <v>28</v>
      </c>
      <c r="H20" s="86">
        <f>SUM(H18:H19)</f>
        <v>5192504</v>
      </c>
      <c r="I20" s="19"/>
    </row>
    <row r="21" spans="2:9" ht="32.25" customHeight="1" thickBot="1">
      <c r="B21" s="1"/>
      <c r="E21" s="119"/>
      <c r="F21" s="118"/>
      <c r="G21" s="87" t="s">
        <v>27</v>
      </c>
      <c r="H21" s="88">
        <f>G15</f>
        <v>5677659.09</v>
      </c>
      <c r="I21" s="21"/>
    </row>
    <row r="22" spans="2:8" ht="13.5">
      <c r="B22" s="54"/>
      <c r="C22" s="54"/>
      <c r="D22" s="1"/>
      <c r="G22" s="58"/>
      <c r="H22" s="1"/>
    </row>
    <row r="23" spans="1:8" ht="14.25">
      <c r="A23" s="9"/>
      <c r="B23" s="56"/>
      <c r="C23" s="56"/>
      <c r="D23" s="55"/>
      <c r="E23" s="11"/>
      <c r="F23" s="53"/>
      <c r="G23" s="58"/>
      <c r="H23" s="75"/>
    </row>
    <row r="24" spans="1:8" ht="14.25">
      <c r="A24" s="9"/>
      <c r="B24" s="56"/>
      <c r="C24" s="56"/>
      <c r="D24" s="55"/>
      <c r="F24" s="53"/>
      <c r="G24" s="5"/>
      <c r="H24" s="1"/>
    </row>
    <row r="25" spans="2:7" ht="13.5">
      <c r="B25" s="57"/>
      <c r="C25" s="79"/>
      <c r="D25" s="52"/>
      <c r="F25" s="53"/>
      <c r="G25" s="20"/>
    </row>
    <row r="26" spans="2:7" ht="13.5">
      <c r="B26" s="55"/>
      <c r="C26" s="55"/>
      <c r="D26" s="55"/>
      <c r="F26" s="53"/>
      <c r="G26" s="20"/>
    </row>
    <row r="27" spans="2:6" ht="13.5">
      <c r="B27" s="55"/>
      <c r="C27" s="55"/>
      <c r="D27" s="55"/>
      <c r="F27" s="53"/>
    </row>
    <row r="28" ht="13.5">
      <c r="F28" s="53"/>
    </row>
    <row r="29" ht="13.5">
      <c r="F29" s="53"/>
    </row>
  </sheetData>
  <sheetProtection/>
  <mergeCells count="18">
    <mergeCell ref="A11:A12"/>
    <mergeCell ref="A13:A14"/>
    <mergeCell ref="E20:F20"/>
    <mergeCell ref="E21:F21"/>
    <mergeCell ref="B18:C18"/>
    <mergeCell ref="B19:C19"/>
    <mergeCell ref="E18:F18"/>
    <mergeCell ref="E19:F19"/>
    <mergeCell ref="A4:I4"/>
    <mergeCell ref="A17:I17"/>
    <mergeCell ref="B5:D5"/>
    <mergeCell ref="F7:F8"/>
    <mergeCell ref="E7:E8"/>
    <mergeCell ref="G7:G8"/>
    <mergeCell ref="A7:A8"/>
    <mergeCell ref="A9:A10"/>
    <mergeCell ref="E5:I5"/>
    <mergeCell ref="H7:H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4.28125" style="0" customWidth="1"/>
    <col min="3" max="3" width="12.421875" style="0" bestFit="1" customWidth="1"/>
    <col min="5" max="5" width="16.8515625" style="0" customWidth="1"/>
  </cols>
  <sheetData>
    <row r="1" ht="12.75">
      <c r="A1" t="s">
        <v>17</v>
      </c>
    </row>
    <row r="2" spans="1:5" ht="12.75">
      <c r="A2" s="32">
        <v>93036</v>
      </c>
      <c r="C2" s="33">
        <v>77530</v>
      </c>
      <c r="D2" s="34">
        <v>15506</v>
      </c>
      <c r="E2" s="32">
        <f>SUM(C2:D2)</f>
        <v>93036</v>
      </c>
    </row>
    <row r="3" spans="1:5" ht="12.75">
      <c r="A3" s="32">
        <v>2688</v>
      </c>
      <c r="C3" s="35">
        <v>2240</v>
      </c>
      <c r="D3" s="36">
        <v>448</v>
      </c>
      <c r="E3" s="32">
        <f aca="true" t="shared" si="0" ref="E3:E22">SUM(C3:D3)</f>
        <v>2688</v>
      </c>
    </row>
    <row r="4" spans="1:5" ht="12.75">
      <c r="A4" s="32">
        <v>5014</v>
      </c>
      <c r="C4" s="35">
        <v>4178.33</v>
      </c>
      <c r="D4" s="36">
        <v>835.67</v>
      </c>
      <c r="E4" s="32">
        <f t="shared" si="0"/>
        <v>5014</v>
      </c>
    </row>
    <row r="5" spans="1:5" ht="12.75">
      <c r="A5" s="32">
        <v>93036</v>
      </c>
      <c r="C5" s="35">
        <v>77530</v>
      </c>
      <c r="D5" s="36">
        <v>15506</v>
      </c>
      <c r="E5" s="32">
        <f t="shared" si="0"/>
        <v>93036</v>
      </c>
    </row>
    <row r="6" spans="1:5" ht="12.75">
      <c r="A6" s="32">
        <v>115800</v>
      </c>
      <c r="C6" s="37">
        <v>96500</v>
      </c>
      <c r="D6" s="38">
        <v>19300</v>
      </c>
      <c r="E6" s="32">
        <f t="shared" si="0"/>
        <v>115800</v>
      </c>
    </row>
    <row r="7" spans="1:5" ht="12.75">
      <c r="A7" s="32">
        <v>11000</v>
      </c>
      <c r="C7" s="39">
        <v>11000</v>
      </c>
      <c r="D7" s="40">
        <v>0</v>
      </c>
      <c r="E7" s="32">
        <f t="shared" si="0"/>
        <v>11000</v>
      </c>
    </row>
    <row r="8" spans="1:8" ht="12.75">
      <c r="A8" s="32">
        <v>0</v>
      </c>
      <c r="C8" s="39">
        <v>350.46</v>
      </c>
      <c r="D8" s="40">
        <v>40.54</v>
      </c>
      <c r="E8" s="32">
        <v>9622.51</v>
      </c>
      <c r="G8">
        <v>391</v>
      </c>
      <c r="H8" s="48" t="s">
        <v>18</v>
      </c>
    </row>
    <row r="9" spans="1:5" ht="12.75">
      <c r="A9" s="32">
        <v>214</v>
      </c>
      <c r="C9" s="41">
        <v>214</v>
      </c>
      <c r="D9" s="42">
        <v>0</v>
      </c>
      <c r="E9" s="32">
        <f t="shared" si="0"/>
        <v>214</v>
      </c>
    </row>
    <row r="10" spans="1:5" ht="12.75">
      <c r="A10" s="32">
        <v>1538</v>
      </c>
      <c r="C10" s="35">
        <v>1538</v>
      </c>
      <c r="D10" s="36">
        <v>0</v>
      </c>
      <c r="E10" s="32">
        <f t="shared" si="0"/>
        <v>1538</v>
      </c>
    </row>
    <row r="11" spans="1:5" ht="12.75">
      <c r="A11" s="32">
        <v>6629</v>
      </c>
      <c r="C11" s="35">
        <v>5523.95</v>
      </c>
      <c r="D11" s="36">
        <v>1105.05</v>
      </c>
      <c r="E11" s="32">
        <f t="shared" si="0"/>
        <v>6629</v>
      </c>
    </row>
    <row r="12" spans="1:5" ht="12.75">
      <c r="A12" s="32">
        <v>6529</v>
      </c>
      <c r="C12" s="35">
        <v>5440.77</v>
      </c>
      <c r="D12" s="36">
        <v>1088.23</v>
      </c>
      <c r="E12" s="32">
        <f t="shared" si="0"/>
        <v>6529</v>
      </c>
    </row>
    <row r="13" spans="1:5" ht="12.75">
      <c r="A13" s="32">
        <v>6236</v>
      </c>
      <c r="C13" s="37">
        <v>5240.4</v>
      </c>
      <c r="D13" s="38">
        <v>995.6</v>
      </c>
      <c r="E13" s="32">
        <f t="shared" si="0"/>
        <v>6236</v>
      </c>
    </row>
    <row r="14" spans="1:5" ht="12.75">
      <c r="A14" s="32">
        <v>37000</v>
      </c>
      <c r="C14" s="35">
        <v>37000</v>
      </c>
      <c r="D14" s="36">
        <v>0</v>
      </c>
      <c r="E14" s="32">
        <f t="shared" si="0"/>
        <v>37000</v>
      </c>
    </row>
    <row r="15" spans="1:5" ht="12.75">
      <c r="A15" s="32">
        <v>23940</v>
      </c>
      <c r="C15" s="35">
        <v>23940</v>
      </c>
      <c r="D15" s="36">
        <v>0</v>
      </c>
      <c r="E15" s="32">
        <f t="shared" si="0"/>
        <v>23940</v>
      </c>
    </row>
    <row r="16" spans="1:5" ht="12.75">
      <c r="A16" s="32">
        <v>15000</v>
      </c>
      <c r="C16" s="43">
        <v>15000</v>
      </c>
      <c r="D16" s="44">
        <v>0</v>
      </c>
      <c r="E16" s="32">
        <f t="shared" si="0"/>
        <v>15000</v>
      </c>
    </row>
    <row r="17" spans="1:5" ht="12.75">
      <c r="A17" s="32">
        <v>7014</v>
      </c>
      <c r="C17" s="45">
        <v>6376.43</v>
      </c>
      <c r="D17" s="46">
        <v>637.57</v>
      </c>
      <c r="E17" s="32">
        <f t="shared" si="0"/>
        <v>7014</v>
      </c>
    </row>
    <row r="18" spans="1:5" ht="12.75">
      <c r="A18" s="32">
        <v>56508</v>
      </c>
      <c r="C18" s="47">
        <v>49025.52</v>
      </c>
      <c r="D18" s="36">
        <v>7482.48</v>
      </c>
      <c r="E18" s="32">
        <f t="shared" si="0"/>
        <v>56508</v>
      </c>
    </row>
    <row r="19" spans="1:5" ht="12.75">
      <c r="A19" s="32">
        <v>3200</v>
      </c>
      <c r="C19" s="47">
        <v>3200</v>
      </c>
      <c r="D19" s="36">
        <v>0</v>
      </c>
      <c r="E19" s="32">
        <f t="shared" si="0"/>
        <v>3200</v>
      </c>
    </row>
    <row r="20" spans="1:5" ht="12.75">
      <c r="A20" s="32">
        <v>720</v>
      </c>
      <c r="C20" s="47">
        <v>720</v>
      </c>
      <c r="D20" s="36">
        <v>0</v>
      </c>
      <c r="E20" s="32">
        <f t="shared" si="0"/>
        <v>720</v>
      </c>
    </row>
    <row r="21" spans="1:5" ht="12.75">
      <c r="A21" s="32">
        <v>720</v>
      </c>
      <c r="C21" s="47">
        <v>720</v>
      </c>
      <c r="D21" s="36">
        <v>0</v>
      </c>
      <c r="E21" s="32">
        <f t="shared" si="0"/>
        <v>720</v>
      </c>
    </row>
    <row r="22" spans="1:5" ht="12.75">
      <c r="A22" s="32">
        <v>18650</v>
      </c>
      <c r="C22" s="35">
        <v>16954.71</v>
      </c>
      <c r="D22" s="36">
        <v>1695.29</v>
      </c>
      <c r="E22" s="32">
        <f t="shared" si="0"/>
        <v>18650</v>
      </c>
    </row>
    <row r="23" spans="1:8" ht="12.75">
      <c r="A23" s="32">
        <f>SUM(A2:A22)</f>
        <v>504472</v>
      </c>
      <c r="B23">
        <v>25.24</v>
      </c>
      <c r="E23" s="32">
        <f>SUM(E2:E22)</f>
        <v>514094.51</v>
      </c>
      <c r="G23">
        <f>A23/B23</f>
        <v>19987.004754358164</v>
      </c>
      <c r="H23" s="48" t="s">
        <v>18</v>
      </c>
    </row>
    <row r="24" ht="12.75">
      <c r="G24">
        <f>SUM(G8:G23)</f>
        <v>20378.004754358164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Jakoubková Marie</cp:lastModifiedBy>
  <cp:lastPrinted>2014-11-20T13:04:06Z</cp:lastPrinted>
  <dcterms:created xsi:type="dcterms:W3CDTF">2011-04-18T10:50:40Z</dcterms:created>
  <dcterms:modified xsi:type="dcterms:W3CDTF">2014-11-20T13:04:12Z</dcterms:modified>
  <cp:category/>
  <cp:version/>
  <cp:contentType/>
  <cp:contentStatus/>
</cp:coreProperties>
</file>