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25" activeTab="0"/>
  </bookViews>
  <sheets>
    <sheet name="list1" sheetId="1" r:id="rId1"/>
  </sheets>
  <definedNames>
    <definedName name="_xlnm.Print_Titles" localSheetId="0">'list1'!$13:$14</definedName>
    <definedName name="_xlnm.Print_Area" localSheetId="0">'list1'!$A$1:$K$78</definedName>
  </definedNames>
  <calcPr fullCalcOnLoad="1"/>
</workbook>
</file>

<file path=xl/sharedStrings.xml><?xml version="1.0" encoding="utf-8"?>
<sst xmlns="http://schemas.openxmlformats.org/spreadsheetml/2006/main" count="86" uniqueCount="80">
  <si>
    <t>NÁZEV</t>
  </si>
  <si>
    <t>Počet</t>
  </si>
  <si>
    <t>DPH %</t>
  </si>
  <si>
    <t>Cena za ks bez DPH</t>
  </si>
  <si>
    <t>I. investice nad 40 tis. Kč</t>
  </si>
  <si>
    <t>II. neinvestice cena &lt;40 tis. Kč</t>
  </si>
  <si>
    <t>z toho neinvestice pod 3 tis. Kč</t>
  </si>
  <si>
    <t>podklad pro změnu zřizovací listiny</t>
  </si>
  <si>
    <t>III. Umělecká díla a předměty</t>
  </si>
  <si>
    <t>Cena za ks s DPH</t>
  </si>
  <si>
    <t>Cena za všechny kusy s DPH</t>
  </si>
  <si>
    <t>Myčka nádobí Whirlpool ADG 155</t>
  </si>
  <si>
    <t>Horkovzdušná trouba Whirlpool AKP 461 IX</t>
  </si>
  <si>
    <t>Indukční deska Whirlpool ACM 822 NE</t>
  </si>
  <si>
    <t>Kombinovaná lednička Whirlpool ART 910/A+/1</t>
  </si>
  <si>
    <t>Server: IBM Express x 3650 M4</t>
  </si>
  <si>
    <t>OEM Win SBS CAL 2011 CZ 5 User CAL (pouze kl.          licence)</t>
  </si>
  <si>
    <t>OEM Win SBS Prem AddOn 2011 64bit CZ DVD 1-4 CPU + 5 CAL</t>
  </si>
  <si>
    <t>OEM Win SBS Prem Add CAL 2011 CZ 5 User CAL (pouze kl.  licence)</t>
  </si>
  <si>
    <t xml:space="preserve">OEM Win SBS Stnd 2011 64bit CZ DVD 1-4 CPU + 5 CAL </t>
  </si>
  <si>
    <t>Záložní zdroj UPS: APC Smart-UPS 3000I</t>
  </si>
  <si>
    <t>NAS: QNAP TS-421U Turbo NAS Server</t>
  </si>
  <si>
    <t>antivirový a antispamový filtr pro Microsoft Fileserver a Exchange: GFI MailEssentials</t>
  </si>
  <si>
    <t>centrální SWITCH: HP 2620-48-PoE+ Switch</t>
  </si>
  <si>
    <t>SWITCH pro stávající AP:HP ProCurve 2520-24-PoE Switch</t>
  </si>
  <si>
    <t>IP telefon: WELL SIP-T26P</t>
  </si>
  <si>
    <t>Zálohovací SW pro zálohování Serveru 2008 R2 Standard ( SQL serveru 2008 ) CA ARCserve D2D r16.5 for Windows SBS</t>
  </si>
  <si>
    <t>Zálohovací SW pro zálohu SBS 2011 (Exchange serveru 2010 a Fileserveru) CA ARCserve D2D r16.5 for Windows SBS</t>
  </si>
  <si>
    <t>Pracovní PC</t>
  </si>
  <si>
    <t>UTP patch, 0,5 m</t>
  </si>
  <si>
    <t>UTP patch, 1 m</t>
  </si>
  <si>
    <t>UTP patch, 2 m</t>
  </si>
  <si>
    <t>UTP patch, 3 m</t>
  </si>
  <si>
    <t>UTP patch, 5 m</t>
  </si>
  <si>
    <t>LCD Televizor</t>
  </si>
  <si>
    <t>lékárna roletová s kartotékou ve spodní části</t>
  </si>
  <si>
    <t>kuchyňská linka do sesterny</t>
  </si>
  <si>
    <t>pracovní pult do sesterny</t>
  </si>
  <si>
    <t>systémový obklad do pracovní terapie</t>
  </si>
  <si>
    <t>police k zavěšení na obklad</t>
  </si>
  <si>
    <t>komoda do pracovní terapie</t>
  </si>
  <si>
    <t>prosklenná vitrina do pracovní terapie</t>
  </si>
  <si>
    <t>držák TV do pracovní terapie</t>
  </si>
  <si>
    <t>výškově stavitelný stůl do pracovní terapie</t>
  </si>
  <si>
    <t>stůl jídelní do společenských místností</t>
  </si>
  <si>
    <t>věšáková stěna do společenské místnosti</t>
  </si>
  <si>
    <t>prosklenná vitrina do společenské místnosti</t>
  </si>
  <si>
    <t>audio video panel do společenské místnosti</t>
  </si>
  <si>
    <t>skříňová sestava do společenské místnosti</t>
  </si>
  <si>
    <t>kuchyňská linka do společenské místnosti</t>
  </si>
  <si>
    <t>pult barový do společenské místnosti</t>
  </si>
  <si>
    <t>věšáková stěna</t>
  </si>
  <si>
    <t>polička nástěnná, nad lůžko s osvětlením</t>
  </si>
  <si>
    <t xml:space="preserve">skříňka prosklená </t>
  </si>
  <si>
    <t>skříň policová klientská s nástavcem, skleněná dvířka</t>
  </si>
  <si>
    <t>skříň šatní klientská s nástavcem</t>
  </si>
  <si>
    <t>box na obuv s přezouvacím přísedem</t>
  </si>
  <si>
    <t>skříňka s vestavnou ledničkou</t>
  </si>
  <si>
    <t>audio video panel</t>
  </si>
  <si>
    <t xml:space="preserve">pečovatelské lůžko </t>
  </si>
  <si>
    <t>Pasivní antidekubitní matrace</t>
  </si>
  <si>
    <t>stůl klientský</t>
  </si>
  <si>
    <t>noční stolek pojízdný JEDNOSTRANNÝ</t>
  </si>
  <si>
    <t>skříň šatní klientská s nástavcem a orientačním systémem</t>
  </si>
  <si>
    <t>sestava šatní klientská s nástavcem, orientačním systémem a vestavnou lednicí</t>
  </si>
  <si>
    <t>Informační systém - vestibulová tabule interiérová s orientačním plánkem včetně grafiky</t>
  </si>
  <si>
    <t>Informační systém - patrová tabule interiérová s orient.plánkem včetně grafiky</t>
  </si>
  <si>
    <t>Informační systém - označení jednotlivých dveří</t>
  </si>
  <si>
    <t>kožená sedací souprava, st. Alberto Niery, barva slonová kost, sestava 3+1-1 s dřevěným dekorem</t>
  </si>
  <si>
    <t>Evakuační podložka</t>
  </si>
  <si>
    <t>Cena účetní k 31.8.2013</t>
  </si>
  <si>
    <t>LCD monitor: AOC LCD e2350Shk 23''</t>
  </si>
  <si>
    <t>notebook: Lenovo Thinkpad E431</t>
  </si>
  <si>
    <t>A3 barevná multifunkční kopírka: Kyocera FS-C8520MFP</t>
  </si>
  <si>
    <t>Tiskárna černobílá: HP LaserJet Pro P1606dn</t>
  </si>
  <si>
    <t>scanner: HP Scanjet G3110</t>
  </si>
  <si>
    <t>skartovačka: Rexel P180CD</t>
  </si>
  <si>
    <t>Počet stran: 1</t>
  </si>
  <si>
    <t>Majetek již pořízený v rámci investiční akce Přístavba k Domovu důchodců Ždírec a dodávky evakuačních podložek pro příspěvkové organizace Kraje Vysočina</t>
  </si>
  <si>
    <t>RK-28-2013-16,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</si>
</sst>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00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  <numFmt numFmtId="172" formatCode="[$-405]General"/>
    <numFmt numFmtId="173" formatCode="#,##0.00&quot; Kč&quot;"/>
  </numFmts>
  <fonts count="54">
    <font>
      <sz val="10"/>
      <name val="Arial"/>
      <family val="0"/>
    </font>
    <font>
      <b/>
      <sz val="8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1"/>
      <family val="0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0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164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4" fillId="34" borderId="14" xfId="50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164" fontId="4" fillId="34" borderId="0" xfId="50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4" xfId="50" applyNumberFormat="1" applyFont="1" applyFill="1" applyBorder="1" applyAlignment="1">
      <alignment horizontal="center" vertical="center"/>
      <protection/>
    </xf>
    <xf numFmtId="9" fontId="8" fillId="0" borderId="14" xfId="50" applyNumberFormat="1" applyFont="1" applyFill="1" applyBorder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horizontal="right" vertical="center"/>
      <protection/>
    </xf>
    <xf numFmtId="164" fontId="8" fillId="35" borderId="14" xfId="50" applyNumberFormat="1" applyFont="1" applyFill="1" applyBorder="1">
      <alignment/>
      <protection/>
    </xf>
    <xf numFmtId="0" fontId="53" fillId="0" borderId="15" xfId="50" applyFont="1" applyFill="1" applyBorder="1" applyAlignment="1">
      <alignment horizontal="center" vertical="center" wrapText="1"/>
      <protection/>
    </xf>
    <xf numFmtId="173" fontId="53" fillId="0" borderId="15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50" applyFont="1" applyFill="1" applyBorder="1" applyAlignment="1">
      <alignment horizontal="center" vertical="center" wrapText="1"/>
      <protection/>
    </xf>
    <xf numFmtId="172" fontId="53" fillId="0" borderId="15" xfId="36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Fill="1" applyBorder="1" applyAlignment="1">
      <alignment horizontal="center" vertical="center"/>
    </xf>
    <xf numFmtId="164" fontId="9" fillId="0" borderId="16" xfId="50" applyNumberFormat="1" applyFont="1" applyFill="1" applyBorder="1" applyAlignment="1">
      <alignment horizontal="center" vertical="center"/>
      <protection/>
    </xf>
    <xf numFmtId="164" fontId="9" fillId="0" borderId="17" xfId="50" applyNumberFormat="1" applyFont="1" applyFill="1" applyBorder="1" applyAlignment="1">
      <alignment horizontal="center" vertical="center"/>
      <protection/>
    </xf>
    <xf numFmtId="164" fontId="9" fillId="0" borderId="18" xfId="50" applyNumberFormat="1" applyFont="1" applyFill="1" applyBorder="1" applyAlignment="1">
      <alignment horizontal="center" vertical="center"/>
      <protection/>
    </xf>
    <xf numFmtId="164" fontId="8" fillId="35" borderId="16" xfId="50" applyNumberFormat="1" applyFont="1" applyFill="1" applyBorder="1" applyAlignment="1">
      <alignment horizontal="center" vertical="center"/>
      <protection/>
    </xf>
    <xf numFmtId="164" fontId="8" fillId="35" borderId="17" xfId="50" applyNumberFormat="1" applyFont="1" applyFill="1" applyBorder="1" applyAlignment="1">
      <alignment horizontal="center" vertical="center"/>
      <protection/>
    </xf>
    <xf numFmtId="164" fontId="8" fillId="35" borderId="18" xfId="50" applyNumberFormat="1" applyFont="1" applyFill="1" applyBorder="1" applyAlignment="1">
      <alignment horizontal="center" vertical="center"/>
      <protection/>
    </xf>
    <xf numFmtId="0" fontId="2" fillId="36" borderId="19" xfId="49" applyFont="1" applyFill="1" applyBorder="1" applyAlignment="1">
      <alignment horizontal="center" vertical="center" wrapText="1"/>
      <protection/>
    </xf>
    <xf numFmtId="0" fontId="2" fillId="36" borderId="20" xfId="49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2" fillId="36" borderId="24" xfId="49" applyFont="1" applyFill="1" applyBorder="1" applyAlignment="1">
      <alignment horizontal="center" vertical="center" wrapText="1"/>
      <protection/>
    </xf>
    <xf numFmtId="0" fontId="2" fillId="36" borderId="25" xfId="49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3" fillId="36" borderId="27" xfId="49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2" fillId="36" borderId="28" xfId="49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List1" xfId="49"/>
    <cellStyle name="normální_Priloha_3_DDPE_zpracovani nab.ceny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view="pageBreakPreview" zoomScale="85" zoomScaleNormal="90" zoomScaleSheetLayoutView="85" zoomScalePageLayoutView="0" workbookViewId="0" topLeftCell="A1">
      <selection activeCell="K1" sqref="K1"/>
    </sheetView>
  </sheetViews>
  <sheetFormatPr defaultColWidth="24.00390625" defaultRowHeight="12.75"/>
  <cols>
    <col min="1" max="1" width="37.28125" style="0" customWidth="1"/>
    <col min="2" max="2" width="7.57421875" style="0" bestFit="1" customWidth="1"/>
    <col min="3" max="3" width="7.8515625" style="0" customWidth="1"/>
    <col min="4" max="5" width="13.57421875" style="0" customWidth="1"/>
    <col min="6" max="6" width="15.57421875" style="0" bestFit="1" customWidth="1"/>
    <col min="7" max="7" width="15.57421875" style="0" customWidth="1"/>
    <col min="8" max="8" width="16.00390625" style="0" bestFit="1" customWidth="1"/>
    <col min="9" max="9" width="16.28125" style="0" customWidth="1"/>
    <col min="10" max="10" width="14.8515625" style="0" customWidth="1"/>
    <col min="11" max="11" width="12.28125" style="0" customWidth="1"/>
  </cols>
  <sheetData>
    <row r="1" spans="9:11" s="1" customFormat="1" ht="12.75">
      <c r="I1" s="2"/>
      <c r="J1" s="2"/>
      <c r="K1" s="2" t="s">
        <v>79</v>
      </c>
    </row>
    <row r="2" spans="9:11" s="1" customFormat="1" ht="12.75">
      <c r="I2" s="2"/>
      <c r="J2" s="2"/>
      <c r="K2" s="2" t="s">
        <v>77</v>
      </c>
    </row>
    <row r="3" s="1" customFormat="1" ht="12.75"/>
    <row r="4" spans="1:11" s="1" customFormat="1" ht="12.75" hidden="1">
      <c r="A4" s="3"/>
      <c r="B4"/>
      <c r="C4"/>
      <c r="D4"/>
      <c r="E4" s="9">
        <v>40000</v>
      </c>
      <c r="F4" s="9">
        <v>3000</v>
      </c>
      <c r="G4" s="11"/>
      <c r="H4"/>
      <c r="I4"/>
      <c r="J4"/>
      <c r="K4"/>
    </row>
    <row r="5" spans="1:11" s="1" customFormat="1" ht="13.5" thickBot="1">
      <c r="A5" s="12" t="s">
        <v>78</v>
      </c>
      <c r="B5"/>
      <c r="C5"/>
      <c r="D5"/>
      <c r="E5"/>
      <c r="F5"/>
      <c r="G5"/>
      <c r="H5"/>
      <c r="I5"/>
      <c r="J5"/>
      <c r="K5"/>
    </row>
    <row r="6" spans="1:11" s="1" customFormat="1" ht="13.5" customHeight="1" thickBot="1">
      <c r="A6" s="36" t="s">
        <v>0</v>
      </c>
      <c r="B6" s="38" t="s">
        <v>1</v>
      </c>
      <c r="C6" s="38" t="s">
        <v>2</v>
      </c>
      <c r="D6" s="40" t="s">
        <v>3</v>
      </c>
      <c r="E6" s="30" t="s">
        <v>9</v>
      </c>
      <c r="F6" s="30" t="s">
        <v>10</v>
      </c>
      <c r="G6" s="30" t="s">
        <v>70</v>
      </c>
      <c r="H6" s="32" t="s">
        <v>7</v>
      </c>
      <c r="I6" s="33"/>
      <c r="J6" s="33"/>
      <c r="K6" s="34"/>
    </row>
    <row r="7" spans="1:11" s="1" customFormat="1" ht="33.75">
      <c r="A7" s="37"/>
      <c r="B7" s="39"/>
      <c r="C7" s="39"/>
      <c r="D7" s="41"/>
      <c r="E7" s="35"/>
      <c r="F7" s="31"/>
      <c r="G7" s="31"/>
      <c r="H7" s="5" t="s">
        <v>4</v>
      </c>
      <c r="I7" s="6" t="s">
        <v>5</v>
      </c>
      <c r="J7" s="7" t="s">
        <v>6</v>
      </c>
      <c r="K7" s="8" t="s">
        <v>8</v>
      </c>
    </row>
    <row r="8" spans="1:11" s="1" customFormat="1" ht="12.75">
      <c r="A8" s="13" t="s">
        <v>11</v>
      </c>
      <c r="B8" s="14">
        <v>3</v>
      </c>
      <c r="C8" s="15">
        <v>0.21</v>
      </c>
      <c r="D8" s="16">
        <v>8200</v>
      </c>
      <c r="E8" s="16">
        <v>9922</v>
      </c>
      <c r="F8" s="16">
        <f>B8*E8</f>
        <v>29766</v>
      </c>
      <c r="G8" s="16">
        <f>F8</f>
        <v>29766</v>
      </c>
      <c r="H8" s="17">
        <f>IF(D8&gt;$E$4,F8,0)</f>
        <v>0</v>
      </c>
      <c r="I8" s="17">
        <f>IF(E8&lt;$E$4,F8,0)</f>
        <v>29766</v>
      </c>
      <c r="J8" s="17">
        <f>IF(E8&lt;$F$4,F8,0)</f>
        <v>0</v>
      </c>
      <c r="K8" s="17">
        <v>0</v>
      </c>
    </row>
    <row r="9" spans="1:11" s="1" customFormat="1" ht="12.75">
      <c r="A9" s="13" t="s">
        <v>12</v>
      </c>
      <c r="B9" s="14">
        <v>3</v>
      </c>
      <c r="C9" s="15">
        <v>0.21</v>
      </c>
      <c r="D9" s="16">
        <v>8100</v>
      </c>
      <c r="E9" s="16">
        <v>9801</v>
      </c>
      <c r="F9" s="16">
        <f aca="true" t="shared" si="0" ref="F9:F68">B9*E9</f>
        <v>29403</v>
      </c>
      <c r="G9" s="16">
        <f aca="true" t="shared" si="1" ref="G9:G72">F9</f>
        <v>29403</v>
      </c>
      <c r="H9" s="17">
        <f aca="true" t="shared" si="2" ref="H9:H68">IF(D9&gt;$E$4,F9,0)</f>
        <v>0</v>
      </c>
      <c r="I9" s="17">
        <f aca="true" t="shared" si="3" ref="I9:I72">IF(E9&lt;$E$4,F9,0)</f>
        <v>29403</v>
      </c>
      <c r="J9" s="17">
        <f aca="true" t="shared" si="4" ref="J9:J68">IF(E9&lt;$F$4,F9,0)</f>
        <v>0</v>
      </c>
      <c r="K9" s="17">
        <v>0</v>
      </c>
    </row>
    <row r="10" spans="1:11" s="1" customFormat="1" ht="12.75">
      <c r="A10" s="13" t="s">
        <v>13</v>
      </c>
      <c r="B10" s="14">
        <v>3</v>
      </c>
      <c r="C10" s="15">
        <v>0.21</v>
      </c>
      <c r="D10" s="16">
        <v>8200</v>
      </c>
      <c r="E10" s="16">
        <v>9922</v>
      </c>
      <c r="F10" s="16">
        <f t="shared" si="0"/>
        <v>29766</v>
      </c>
      <c r="G10" s="16">
        <f t="shared" si="1"/>
        <v>29766</v>
      </c>
      <c r="H10" s="17">
        <f t="shared" si="2"/>
        <v>0</v>
      </c>
      <c r="I10" s="17">
        <f t="shared" si="3"/>
        <v>29766</v>
      </c>
      <c r="J10" s="17">
        <f t="shared" si="4"/>
        <v>0</v>
      </c>
      <c r="K10" s="17">
        <v>0</v>
      </c>
    </row>
    <row r="11" spans="1:11" ht="24">
      <c r="A11" s="13" t="s">
        <v>14</v>
      </c>
      <c r="B11" s="14">
        <v>3</v>
      </c>
      <c r="C11" s="15">
        <v>0.21</v>
      </c>
      <c r="D11" s="16">
        <v>13900</v>
      </c>
      <c r="E11" s="16">
        <v>16819</v>
      </c>
      <c r="F11" s="16">
        <f t="shared" si="0"/>
        <v>50457</v>
      </c>
      <c r="G11" s="16">
        <f t="shared" si="1"/>
        <v>50457</v>
      </c>
      <c r="H11" s="17">
        <f t="shared" si="2"/>
        <v>0</v>
      </c>
      <c r="I11" s="17">
        <f t="shared" si="3"/>
        <v>50457</v>
      </c>
      <c r="J11" s="17">
        <f t="shared" si="4"/>
        <v>0</v>
      </c>
      <c r="K11" s="17">
        <v>0</v>
      </c>
    </row>
    <row r="12" spans="1:11" ht="12.75">
      <c r="A12" s="13" t="s">
        <v>15</v>
      </c>
      <c r="B12" s="14">
        <v>1</v>
      </c>
      <c r="C12" s="15">
        <v>0.21</v>
      </c>
      <c r="D12" s="16">
        <v>139200</v>
      </c>
      <c r="E12" s="16">
        <v>168432</v>
      </c>
      <c r="F12" s="24">
        <v>268499</v>
      </c>
      <c r="G12" s="24">
        <f t="shared" si="1"/>
        <v>268499</v>
      </c>
      <c r="H12" s="27">
        <f t="shared" si="2"/>
        <v>268499</v>
      </c>
      <c r="I12" s="17">
        <f t="shared" si="3"/>
        <v>0</v>
      </c>
      <c r="J12" s="17">
        <f t="shared" si="4"/>
        <v>0</v>
      </c>
      <c r="K12" s="17">
        <v>0</v>
      </c>
    </row>
    <row r="13" spans="1:11" ht="24">
      <c r="A13" s="13" t="s">
        <v>19</v>
      </c>
      <c r="B13" s="14">
        <v>1</v>
      </c>
      <c r="C13" s="15">
        <v>0.21</v>
      </c>
      <c r="D13" s="16">
        <v>14322</v>
      </c>
      <c r="E13" s="16">
        <v>17329</v>
      </c>
      <c r="F13" s="25"/>
      <c r="G13" s="25"/>
      <c r="H13" s="28"/>
      <c r="I13" s="17">
        <f t="shared" si="3"/>
        <v>0</v>
      </c>
      <c r="J13" s="17">
        <f t="shared" si="4"/>
        <v>0</v>
      </c>
      <c r="K13" s="17">
        <v>0</v>
      </c>
    </row>
    <row r="14" spans="1:11" ht="24">
      <c r="A14" s="13" t="s">
        <v>16</v>
      </c>
      <c r="B14" s="14">
        <v>5</v>
      </c>
      <c r="C14" s="15">
        <v>0.21</v>
      </c>
      <c r="D14" s="16">
        <v>4763</v>
      </c>
      <c r="E14" s="16">
        <v>5763</v>
      </c>
      <c r="F14" s="25"/>
      <c r="G14" s="25"/>
      <c r="H14" s="28"/>
      <c r="I14" s="17">
        <f t="shared" si="3"/>
        <v>0</v>
      </c>
      <c r="J14" s="17">
        <f t="shared" si="4"/>
        <v>0</v>
      </c>
      <c r="K14" s="17">
        <v>0</v>
      </c>
    </row>
    <row r="15" spans="1:11" ht="24">
      <c r="A15" s="13" t="s">
        <v>17</v>
      </c>
      <c r="B15" s="14">
        <v>1</v>
      </c>
      <c r="C15" s="15">
        <v>0.21</v>
      </c>
      <c r="D15" s="16">
        <v>20675</v>
      </c>
      <c r="E15" s="16">
        <v>25017</v>
      </c>
      <c r="F15" s="25"/>
      <c r="G15" s="25"/>
      <c r="H15" s="28"/>
      <c r="I15" s="17">
        <f t="shared" si="3"/>
        <v>0</v>
      </c>
      <c r="J15" s="17">
        <f t="shared" si="4"/>
        <v>0</v>
      </c>
      <c r="K15" s="17">
        <v>0</v>
      </c>
    </row>
    <row r="16" spans="1:11" ht="24">
      <c r="A16" s="13" t="s">
        <v>18</v>
      </c>
      <c r="B16" s="14">
        <v>4</v>
      </c>
      <c r="C16" s="15">
        <v>0.21</v>
      </c>
      <c r="D16" s="16">
        <v>5972</v>
      </c>
      <c r="E16" s="16">
        <v>7226</v>
      </c>
      <c r="F16" s="26"/>
      <c r="G16" s="26"/>
      <c r="H16" s="29"/>
      <c r="I16" s="17">
        <f t="shared" si="3"/>
        <v>0</v>
      </c>
      <c r="J16" s="17">
        <f t="shared" si="4"/>
        <v>0</v>
      </c>
      <c r="K16" s="17">
        <v>0</v>
      </c>
    </row>
    <row r="17" spans="1:11" ht="36">
      <c r="A17" s="13" t="s">
        <v>26</v>
      </c>
      <c r="B17" s="14">
        <v>1</v>
      </c>
      <c r="C17" s="15">
        <v>0.21</v>
      </c>
      <c r="D17" s="16">
        <v>3180</v>
      </c>
      <c r="E17" s="16">
        <v>3848</v>
      </c>
      <c r="F17" s="16">
        <f t="shared" si="0"/>
        <v>3848</v>
      </c>
      <c r="G17" s="16">
        <f t="shared" si="1"/>
        <v>3848</v>
      </c>
      <c r="H17" s="17">
        <f t="shared" si="2"/>
        <v>0</v>
      </c>
      <c r="I17" s="17">
        <f t="shared" si="3"/>
        <v>3848</v>
      </c>
      <c r="J17" s="17">
        <f t="shared" si="4"/>
        <v>0</v>
      </c>
      <c r="K17" s="17">
        <v>0</v>
      </c>
    </row>
    <row r="18" spans="1:11" ht="36">
      <c r="A18" s="13" t="s">
        <v>27</v>
      </c>
      <c r="B18" s="14">
        <v>1</v>
      </c>
      <c r="C18" s="15">
        <v>0.21</v>
      </c>
      <c r="D18" s="16">
        <v>3180</v>
      </c>
      <c r="E18" s="16">
        <v>3848</v>
      </c>
      <c r="F18" s="16">
        <f t="shared" si="0"/>
        <v>3848</v>
      </c>
      <c r="G18" s="16">
        <f t="shared" si="1"/>
        <v>3848</v>
      </c>
      <c r="H18" s="17">
        <f t="shared" si="2"/>
        <v>0</v>
      </c>
      <c r="I18" s="17">
        <f t="shared" si="3"/>
        <v>3848</v>
      </c>
      <c r="J18" s="17">
        <f t="shared" si="4"/>
        <v>0</v>
      </c>
      <c r="K18" s="17">
        <v>0</v>
      </c>
    </row>
    <row r="19" spans="1:11" ht="12.75">
      <c r="A19" s="13" t="s">
        <v>20</v>
      </c>
      <c r="B19" s="14">
        <v>1</v>
      </c>
      <c r="C19" s="15">
        <v>0.21</v>
      </c>
      <c r="D19" s="16">
        <v>26250</v>
      </c>
      <c r="E19" s="16">
        <v>31763</v>
      </c>
      <c r="F19" s="16">
        <f t="shared" si="0"/>
        <v>31763</v>
      </c>
      <c r="G19" s="16">
        <f t="shared" si="1"/>
        <v>31763</v>
      </c>
      <c r="H19" s="17">
        <f t="shared" si="2"/>
        <v>0</v>
      </c>
      <c r="I19" s="17">
        <f t="shared" si="3"/>
        <v>31763</v>
      </c>
      <c r="J19" s="17">
        <f t="shared" si="4"/>
        <v>0</v>
      </c>
      <c r="K19" s="17">
        <v>0</v>
      </c>
    </row>
    <row r="20" spans="1:11" ht="12.75">
      <c r="A20" s="13" t="s">
        <v>21</v>
      </c>
      <c r="B20" s="14">
        <v>1</v>
      </c>
      <c r="C20" s="15">
        <v>0.21</v>
      </c>
      <c r="D20" s="16">
        <v>20300</v>
      </c>
      <c r="E20" s="16">
        <v>24563</v>
      </c>
      <c r="F20" s="16">
        <f t="shared" si="0"/>
        <v>24563</v>
      </c>
      <c r="G20" s="16">
        <f t="shared" si="1"/>
        <v>24563</v>
      </c>
      <c r="H20" s="17">
        <f t="shared" si="2"/>
        <v>0</v>
      </c>
      <c r="I20" s="17">
        <f t="shared" si="3"/>
        <v>24563</v>
      </c>
      <c r="J20" s="17">
        <f t="shared" si="4"/>
        <v>0</v>
      </c>
      <c r="K20" s="17">
        <v>0</v>
      </c>
    </row>
    <row r="21" spans="1:11" ht="24">
      <c r="A21" s="13" t="s">
        <v>22</v>
      </c>
      <c r="B21" s="14">
        <v>1</v>
      </c>
      <c r="C21" s="15">
        <v>0.21</v>
      </c>
      <c r="D21" s="16">
        <v>12900</v>
      </c>
      <c r="E21" s="16">
        <v>15609</v>
      </c>
      <c r="F21" s="16">
        <f t="shared" si="0"/>
        <v>15609</v>
      </c>
      <c r="G21" s="16">
        <f t="shared" si="1"/>
        <v>15609</v>
      </c>
      <c r="H21" s="17">
        <f t="shared" si="2"/>
        <v>0</v>
      </c>
      <c r="I21" s="17">
        <f t="shared" si="3"/>
        <v>15609</v>
      </c>
      <c r="J21" s="17">
        <f t="shared" si="4"/>
        <v>0</v>
      </c>
      <c r="K21" s="17">
        <v>0</v>
      </c>
    </row>
    <row r="22" spans="1:11" ht="12.75">
      <c r="A22" s="13" t="s">
        <v>23</v>
      </c>
      <c r="B22" s="14">
        <v>1</v>
      </c>
      <c r="C22" s="15">
        <v>0.21</v>
      </c>
      <c r="D22" s="16">
        <v>36900</v>
      </c>
      <c r="E22" s="16">
        <v>44649</v>
      </c>
      <c r="F22" s="16">
        <f t="shared" si="0"/>
        <v>44649</v>
      </c>
      <c r="G22" s="16">
        <f t="shared" si="1"/>
        <v>44649</v>
      </c>
      <c r="H22" s="17">
        <v>44649</v>
      </c>
      <c r="I22" s="17">
        <f t="shared" si="3"/>
        <v>0</v>
      </c>
      <c r="J22" s="17">
        <f t="shared" si="4"/>
        <v>0</v>
      </c>
      <c r="K22" s="17">
        <v>0</v>
      </c>
    </row>
    <row r="23" spans="1:11" ht="24">
      <c r="A23" s="13" t="s">
        <v>24</v>
      </c>
      <c r="B23" s="14">
        <v>1</v>
      </c>
      <c r="C23" s="15">
        <v>0.21</v>
      </c>
      <c r="D23" s="16">
        <v>14000</v>
      </c>
      <c r="E23" s="16">
        <v>16940</v>
      </c>
      <c r="F23" s="16">
        <f t="shared" si="0"/>
        <v>16940</v>
      </c>
      <c r="G23" s="16">
        <f t="shared" si="1"/>
        <v>16940</v>
      </c>
      <c r="H23" s="17">
        <f t="shared" si="2"/>
        <v>0</v>
      </c>
      <c r="I23" s="17">
        <f t="shared" si="3"/>
        <v>16940</v>
      </c>
      <c r="J23" s="17">
        <f t="shared" si="4"/>
        <v>0</v>
      </c>
      <c r="K23" s="17">
        <v>0</v>
      </c>
    </row>
    <row r="24" spans="1:11" ht="12.75">
      <c r="A24" s="13" t="s">
        <v>25</v>
      </c>
      <c r="B24" s="14">
        <v>6</v>
      </c>
      <c r="C24" s="15">
        <v>0.21</v>
      </c>
      <c r="D24" s="16">
        <v>2030</v>
      </c>
      <c r="E24" s="16">
        <v>2456</v>
      </c>
      <c r="F24" s="16">
        <v>14738</v>
      </c>
      <c r="G24" s="16">
        <f t="shared" si="1"/>
        <v>14738</v>
      </c>
      <c r="H24" s="17">
        <f t="shared" si="2"/>
        <v>0</v>
      </c>
      <c r="I24" s="17">
        <f t="shared" si="3"/>
        <v>14738</v>
      </c>
      <c r="J24" s="17">
        <f t="shared" si="4"/>
        <v>14738</v>
      </c>
      <c r="K24" s="17">
        <v>0</v>
      </c>
    </row>
    <row r="25" spans="1:11" ht="12.75">
      <c r="A25" s="13" t="s">
        <v>28</v>
      </c>
      <c r="B25" s="14">
        <v>3</v>
      </c>
      <c r="C25" s="15">
        <v>0.21</v>
      </c>
      <c r="D25" s="16">
        <v>15200</v>
      </c>
      <c r="E25" s="16">
        <v>18392</v>
      </c>
      <c r="F25" s="16">
        <f t="shared" si="0"/>
        <v>55176</v>
      </c>
      <c r="G25" s="16">
        <f t="shared" si="1"/>
        <v>55176</v>
      </c>
      <c r="H25" s="17">
        <f t="shared" si="2"/>
        <v>0</v>
      </c>
      <c r="I25" s="17">
        <f t="shared" si="3"/>
        <v>55176</v>
      </c>
      <c r="J25" s="17">
        <f t="shared" si="4"/>
        <v>0</v>
      </c>
      <c r="K25" s="17">
        <v>0</v>
      </c>
    </row>
    <row r="26" spans="1:11" ht="12.75">
      <c r="A26" s="13" t="s">
        <v>71</v>
      </c>
      <c r="B26" s="14">
        <v>4</v>
      </c>
      <c r="C26" s="15">
        <v>0.21</v>
      </c>
      <c r="D26" s="16">
        <v>2740</v>
      </c>
      <c r="E26" s="16">
        <v>3315</v>
      </c>
      <c r="F26" s="16">
        <v>13262</v>
      </c>
      <c r="G26" s="16">
        <f t="shared" si="1"/>
        <v>13262</v>
      </c>
      <c r="H26" s="17">
        <f t="shared" si="2"/>
        <v>0</v>
      </c>
      <c r="I26" s="17">
        <f t="shared" si="3"/>
        <v>13262</v>
      </c>
      <c r="J26" s="17">
        <f t="shared" si="4"/>
        <v>0</v>
      </c>
      <c r="K26" s="17">
        <v>0</v>
      </c>
    </row>
    <row r="27" spans="1:11" ht="12.75">
      <c r="A27" s="13" t="s">
        <v>72</v>
      </c>
      <c r="B27" s="14">
        <v>4</v>
      </c>
      <c r="C27" s="15">
        <v>0.21</v>
      </c>
      <c r="D27" s="16">
        <v>20150</v>
      </c>
      <c r="E27" s="16">
        <v>24382</v>
      </c>
      <c r="F27" s="16">
        <v>97526</v>
      </c>
      <c r="G27" s="16">
        <f t="shared" si="1"/>
        <v>97526</v>
      </c>
      <c r="H27" s="17">
        <f t="shared" si="2"/>
        <v>0</v>
      </c>
      <c r="I27" s="17">
        <f t="shared" si="3"/>
        <v>97526</v>
      </c>
      <c r="J27" s="17">
        <f t="shared" si="4"/>
        <v>0</v>
      </c>
      <c r="K27" s="17">
        <v>0</v>
      </c>
    </row>
    <row r="28" spans="1:11" ht="24">
      <c r="A28" s="13" t="s">
        <v>73</v>
      </c>
      <c r="B28" s="14">
        <v>1</v>
      </c>
      <c r="C28" s="15">
        <v>0.21</v>
      </c>
      <c r="D28" s="16">
        <v>52400</v>
      </c>
      <c r="E28" s="16">
        <v>63404</v>
      </c>
      <c r="F28" s="16">
        <f t="shared" si="0"/>
        <v>63404</v>
      </c>
      <c r="G28" s="16">
        <f t="shared" si="1"/>
        <v>63404</v>
      </c>
      <c r="H28" s="17">
        <f t="shared" si="2"/>
        <v>63404</v>
      </c>
      <c r="I28" s="17">
        <f t="shared" si="3"/>
        <v>0</v>
      </c>
      <c r="J28" s="17">
        <f t="shared" si="4"/>
        <v>0</v>
      </c>
      <c r="K28" s="17">
        <v>0</v>
      </c>
    </row>
    <row r="29" spans="1:11" ht="24">
      <c r="A29" s="13" t="s">
        <v>74</v>
      </c>
      <c r="B29" s="14">
        <v>4</v>
      </c>
      <c r="C29" s="15">
        <v>0.21</v>
      </c>
      <c r="D29" s="16">
        <v>4040</v>
      </c>
      <c r="E29" s="16">
        <v>4888</v>
      </c>
      <c r="F29" s="16">
        <v>19554</v>
      </c>
      <c r="G29" s="16">
        <f t="shared" si="1"/>
        <v>19554</v>
      </c>
      <c r="H29" s="17">
        <f t="shared" si="2"/>
        <v>0</v>
      </c>
      <c r="I29" s="17">
        <f t="shared" si="3"/>
        <v>19554</v>
      </c>
      <c r="J29" s="17">
        <f t="shared" si="4"/>
        <v>0</v>
      </c>
      <c r="K29" s="17">
        <v>0</v>
      </c>
    </row>
    <row r="30" spans="1:11" ht="12.75">
      <c r="A30" s="13" t="s">
        <v>75</v>
      </c>
      <c r="B30" s="14">
        <v>1</v>
      </c>
      <c r="C30" s="15">
        <v>0.21</v>
      </c>
      <c r="D30" s="16">
        <v>2480</v>
      </c>
      <c r="E30" s="16">
        <v>3001</v>
      </c>
      <c r="F30" s="16">
        <f t="shared" si="0"/>
        <v>3001</v>
      </c>
      <c r="G30" s="16">
        <f t="shared" si="1"/>
        <v>3001</v>
      </c>
      <c r="H30" s="17">
        <f t="shared" si="2"/>
        <v>0</v>
      </c>
      <c r="I30" s="17">
        <f t="shared" si="3"/>
        <v>3001</v>
      </c>
      <c r="J30" s="17">
        <f t="shared" si="4"/>
        <v>0</v>
      </c>
      <c r="K30" s="17">
        <v>0</v>
      </c>
    </row>
    <row r="31" spans="1:11" ht="12.75">
      <c r="A31" s="13" t="s">
        <v>76</v>
      </c>
      <c r="B31" s="14">
        <v>1</v>
      </c>
      <c r="C31" s="15">
        <v>0.21</v>
      </c>
      <c r="D31" s="16">
        <v>4580</v>
      </c>
      <c r="E31" s="16">
        <v>5542</v>
      </c>
      <c r="F31" s="16">
        <f t="shared" si="0"/>
        <v>5542</v>
      </c>
      <c r="G31" s="16">
        <f t="shared" si="1"/>
        <v>5542</v>
      </c>
      <c r="H31" s="17">
        <f t="shared" si="2"/>
        <v>0</v>
      </c>
      <c r="I31" s="17">
        <f t="shared" si="3"/>
        <v>5542</v>
      </c>
      <c r="J31" s="17">
        <f t="shared" si="4"/>
        <v>0</v>
      </c>
      <c r="K31" s="17">
        <v>0</v>
      </c>
    </row>
    <row r="32" spans="1:11" ht="12.75">
      <c r="A32" s="13" t="s">
        <v>29</v>
      </c>
      <c r="B32" s="14">
        <v>5</v>
      </c>
      <c r="C32" s="15">
        <v>0.21</v>
      </c>
      <c r="D32" s="16">
        <v>21</v>
      </c>
      <c r="E32" s="16">
        <v>25</v>
      </c>
      <c r="F32" s="16">
        <v>127</v>
      </c>
      <c r="G32" s="16">
        <f t="shared" si="1"/>
        <v>127</v>
      </c>
      <c r="H32" s="17">
        <f t="shared" si="2"/>
        <v>0</v>
      </c>
      <c r="I32" s="17">
        <f t="shared" si="3"/>
        <v>127</v>
      </c>
      <c r="J32" s="17">
        <f t="shared" si="4"/>
        <v>127</v>
      </c>
      <c r="K32" s="17">
        <v>0</v>
      </c>
    </row>
    <row r="33" spans="1:11" ht="12.75">
      <c r="A33" s="13" t="s">
        <v>30</v>
      </c>
      <c r="B33" s="14">
        <v>10</v>
      </c>
      <c r="C33" s="15">
        <v>0.21</v>
      </c>
      <c r="D33" s="16">
        <v>25</v>
      </c>
      <c r="E33" s="16">
        <v>30</v>
      </c>
      <c r="F33" s="16">
        <v>302</v>
      </c>
      <c r="G33" s="16">
        <f t="shared" si="1"/>
        <v>302</v>
      </c>
      <c r="H33" s="17">
        <f t="shared" si="2"/>
        <v>0</v>
      </c>
      <c r="I33" s="17">
        <f t="shared" si="3"/>
        <v>302</v>
      </c>
      <c r="J33" s="17">
        <f t="shared" si="4"/>
        <v>302</v>
      </c>
      <c r="K33" s="17">
        <v>0</v>
      </c>
    </row>
    <row r="34" spans="1:11" ht="12.75">
      <c r="A34" s="13" t="s">
        <v>31</v>
      </c>
      <c r="B34" s="14">
        <v>15</v>
      </c>
      <c r="C34" s="15">
        <v>0.21</v>
      </c>
      <c r="D34" s="16">
        <v>30</v>
      </c>
      <c r="E34" s="16">
        <v>36</v>
      </c>
      <c r="F34" s="16">
        <v>544</v>
      </c>
      <c r="G34" s="16">
        <f t="shared" si="1"/>
        <v>544</v>
      </c>
      <c r="H34" s="17">
        <f t="shared" si="2"/>
        <v>0</v>
      </c>
      <c r="I34" s="17">
        <f t="shared" si="3"/>
        <v>544</v>
      </c>
      <c r="J34" s="17">
        <f t="shared" si="4"/>
        <v>544</v>
      </c>
      <c r="K34" s="17">
        <v>0</v>
      </c>
    </row>
    <row r="35" spans="1:11" ht="12.75">
      <c r="A35" s="13" t="s">
        <v>32</v>
      </c>
      <c r="B35" s="14">
        <v>10</v>
      </c>
      <c r="C35" s="15">
        <v>0.21</v>
      </c>
      <c r="D35" s="16">
        <v>40</v>
      </c>
      <c r="E35" s="16">
        <v>48</v>
      </c>
      <c r="F35" s="16">
        <v>484</v>
      </c>
      <c r="G35" s="16">
        <f t="shared" si="1"/>
        <v>484</v>
      </c>
      <c r="H35" s="17">
        <f t="shared" si="2"/>
        <v>0</v>
      </c>
      <c r="I35" s="17">
        <f t="shared" si="3"/>
        <v>484</v>
      </c>
      <c r="J35" s="17">
        <f t="shared" si="4"/>
        <v>484</v>
      </c>
      <c r="K35" s="17">
        <v>0</v>
      </c>
    </row>
    <row r="36" spans="1:11" ht="12.75">
      <c r="A36" s="13" t="s">
        <v>33</v>
      </c>
      <c r="B36" s="14">
        <v>5</v>
      </c>
      <c r="C36" s="15">
        <v>0.21</v>
      </c>
      <c r="D36" s="16">
        <v>45</v>
      </c>
      <c r="E36" s="16">
        <v>54</v>
      </c>
      <c r="F36" s="16">
        <v>272</v>
      </c>
      <c r="G36" s="16">
        <f t="shared" si="1"/>
        <v>272</v>
      </c>
      <c r="H36" s="17">
        <f t="shared" si="2"/>
        <v>0</v>
      </c>
      <c r="I36" s="17">
        <f t="shared" si="3"/>
        <v>272</v>
      </c>
      <c r="J36" s="17">
        <f t="shared" si="4"/>
        <v>272</v>
      </c>
      <c r="K36" s="17">
        <v>0</v>
      </c>
    </row>
    <row r="37" spans="1:11" ht="12.75">
      <c r="A37" s="13" t="s">
        <v>34</v>
      </c>
      <c r="B37" s="14">
        <v>30</v>
      </c>
      <c r="C37" s="15">
        <v>0.21</v>
      </c>
      <c r="D37" s="16">
        <v>9900</v>
      </c>
      <c r="E37" s="16">
        <f>D37*1.21</f>
        <v>11979</v>
      </c>
      <c r="F37" s="16">
        <f t="shared" si="0"/>
        <v>359370</v>
      </c>
      <c r="G37" s="16">
        <f t="shared" si="1"/>
        <v>359370</v>
      </c>
      <c r="H37" s="17">
        <f t="shared" si="2"/>
        <v>0</v>
      </c>
      <c r="I37" s="17">
        <f t="shared" si="3"/>
        <v>359370</v>
      </c>
      <c r="J37" s="17">
        <f t="shared" si="4"/>
        <v>0</v>
      </c>
      <c r="K37" s="17">
        <v>0</v>
      </c>
    </row>
    <row r="38" spans="1:11" ht="12.75">
      <c r="A38" s="13" t="s">
        <v>35</v>
      </c>
      <c r="B38" s="18">
        <v>3</v>
      </c>
      <c r="C38" s="15">
        <v>0.21</v>
      </c>
      <c r="D38" s="19">
        <v>9895</v>
      </c>
      <c r="E38" s="16">
        <f>D38*1.21</f>
        <v>11972.949999999999</v>
      </c>
      <c r="F38" s="16">
        <f t="shared" si="0"/>
        <v>35918.85</v>
      </c>
      <c r="G38" s="16">
        <f t="shared" si="1"/>
        <v>35918.85</v>
      </c>
      <c r="H38" s="17">
        <f t="shared" si="2"/>
        <v>0</v>
      </c>
      <c r="I38" s="17">
        <f t="shared" si="3"/>
        <v>35918.85</v>
      </c>
      <c r="J38" s="17">
        <f t="shared" si="4"/>
        <v>0</v>
      </c>
      <c r="K38" s="17">
        <v>0</v>
      </c>
    </row>
    <row r="39" spans="1:11" ht="12.75">
      <c r="A39" s="13" t="s">
        <v>36</v>
      </c>
      <c r="B39" s="18">
        <v>3</v>
      </c>
      <c r="C39" s="15">
        <v>0.21</v>
      </c>
      <c r="D39" s="19">
        <v>31664</v>
      </c>
      <c r="E39" s="16">
        <f aca="true" t="shared" si="5" ref="E39:E61">D39*1.21</f>
        <v>38313.44</v>
      </c>
      <c r="F39" s="16">
        <f t="shared" si="0"/>
        <v>114940.32</v>
      </c>
      <c r="G39" s="16">
        <f t="shared" si="1"/>
        <v>114940.32</v>
      </c>
      <c r="H39" s="17">
        <f t="shared" si="2"/>
        <v>0</v>
      </c>
      <c r="I39" s="17">
        <f t="shared" si="3"/>
        <v>114940.32</v>
      </c>
      <c r="J39" s="17">
        <f t="shared" si="4"/>
        <v>0</v>
      </c>
      <c r="K39" s="17">
        <v>0</v>
      </c>
    </row>
    <row r="40" spans="1:11" ht="12.75">
      <c r="A40" s="13" t="s">
        <v>37</v>
      </c>
      <c r="B40" s="18">
        <v>3</v>
      </c>
      <c r="C40" s="15">
        <v>0.21</v>
      </c>
      <c r="D40" s="19">
        <v>25500</v>
      </c>
      <c r="E40" s="16">
        <f t="shared" si="5"/>
        <v>30855</v>
      </c>
      <c r="F40" s="16">
        <f t="shared" si="0"/>
        <v>92565</v>
      </c>
      <c r="G40" s="16">
        <f t="shared" si="1"/>
        <v>92565</v>
      </c>
      <c r="H40" s="17">
        <f t="shared" si="2"/>
        <v>0</v>
      </c>
      <c r="I40" s="17">
        <f t="shared" si="3"/>
        <v>92565</v>
      </c>
      <c r="J40" s="17">
        <f t="shared" si="4"/>
        <v>0</v>
      </c>
      <c r="K40" s="17">
        <v>0</v>
      </c>
    </row>
    <row r="41" spans="1:11" ht="12.75">
      <c r="A41" s="13" t="s">
        <v>38</v>
      </c>
      <c r="B41" s="18">
        <v>7</v>
      </c>
      <c r="C41" s="15">
        <v>0.21</v>
      </c>
      <c r="D41" s="19">
        <v>4948</v>
      </c>
      <c r="E41" s="16">
        <f t="shared" si="5"/>
        <v>5987.08</v>
      </c>
      <c r="F41" s="16">
        <f t="shared" si="0"/>
        <v>41909.56</v>
      </c>
      <c r="G41" s="16">
        <f t="shared" si="1"/>
        <v>41909.56</v>
      </c>
      <c r="H41" s="17">
        <f t="shared" si="2"/>
        <v>0</v>
      </c>
      <c r="I41" s="17">
        <f t="shared" si="3"/>
        <v>41909.56</v>
      </c>
      <c r="J41" s="17">
        <f t="shared" si="4"/>
        <v>0</v>
      </c>
      <c r="K41" s="17">
        <v>0</v>
      </c>
    </row>
    <row r="42" spans="1:11" s="1" customFormat="1" ht="12.75">
      <c r="A42" s="13" t="s">
        <v>39</v>
      </c>
      <c r="B42" s="18">
        <v>20</v>
      </c>
      <c r="C42" s="15">
        <v>0.21</v>
      </c>
      <c r="D42" s="19">
        <v>891</v>
      </c>
      <c r="E42" s="16">
        <f t="shared" si="5"/>
        <v>1078.11</v>
      </c>
      <c r="F42" s="16">
        <f t="shared" si="0"/>
        <v>21562.199999999997</v>
      </c>
      <c r="G42" s="16">
        <f t="shared" si="1"/>
        <v>21562.199999999997</v>
      </c>
      <c r="H42" s="17">
        <f t="shared" si="2"/>
        <v>0</v>
      </c>
      <c r="I42" s="17">
        <f t="shared" si="3"/>
        <v>21562.199999999997</v>
      </c>
      <c r="J42" s="17">
        <f t="shared" si="4"/>
        <v>21562.199999999997</v>
      </c>
      <c r="K42" s="17">
        <v>0</v>
      </c>
    </row>
    <row r="43" spans="1:11" s="1" customFormat="1" ht="12.75">
      <c r="A43" s="13" t="s">
        <v>40</v>
      </c>
      <c r="B43" s="18">
        <v>3</v>
      </c>
      <c r="C43" s="15">
        <v>0.21</v>
      </c>
      <c r="D43" s="19">
        <v>3463</v>
      </c>
      <c r="E43" s="16">
        <f t="shared" si="5"/>
        <v>4190.23</v>
      </c>
      <c r="F43" s="16">
        <f t="shared" si="0"/>
        <v>12570.689999999999</v>
      </c>
      <c r="G43" s="16">
        <f t="shared" si="1"/>
        <v>12570.689999999999</v>
      </c>
      <c r="H43" s="17">
        <f t="shared" si="2"/>
        <v>0</v>
      </c>
      <c r="I43" s="17">
        <f t="shared" si="3"/>
        <v>12570.689999999999</v>
      </c>
      <c r="J43" s="17">
        <f t="shared" si="4"/>
        <v>0</v>
      </c>
      <c r="K43" s="17">
        <v>0</v>
      </c>
    </row>
    <row r="44" spans="1:11" s="1" customFormat="1" ht="12.75">
      <c r="A44" s="13" t="s">
        <v>41</v>
      </c>
      <c r="B44" s="18">
        <v>2</v>
      </c>
      <c r="C44" s="15">
        <v>0.21</v>
      </c>
      <c r="D44" s="19">
        <v>3166</v>
      </c>
      <c r="E44" s="16">
        <f t="shared" si="5"/>
        <v>3830.8599999999997</v>
      </c>
      <c r="F44" s="16">
        <f t="shared" si="0"/>
        <v>7661.719999999999</v>
      </c>
      <c r="G44" s="16">
        <f t="shared" si="1"/>
        <v>7661.719999999999</v>
      </c>
      <c r="H44" s="17">
        <f t="shared" si="2"/>
        <v>0</v>
      </c>
      <c r="I44" s="17">
        <f t="shared" si="3"/>
        <v>7661.719999999999</v>
      </c>
      <c r="J44" s="17">
        <f t="shared" si="4"/>
        <v>0</v>
      </c>
      <c r="K44" s="17">
        <v>0</v>
      </c>
    </row>
    <row r="45" spans="1:11" s="1" customFormat="1" ht="12.75">
      <c r="A45" s="13" t="s">
        <v>42</v>
      </c>
      <c r="B45" s="20">
        <v>1</v>
      </c>
      <c r="C45" s="15">
        <v>0.21</v>
      </c>
      <c r="D45" s="19">
        <v>1484</v>
      </c>
      <c r="E45" s="16">
        <f t="shared" si="5"/>
        <v>1795.6399999999999</v>
      </c>
      <c r="F45" s="16">
        <f t="shared" si="0"/>
        <v>1795.6399999999999</v>
      </c>
      <c r="G45" s="16">
        <f t="shared" si="1"/>
        <v>1795.6399999999999</v>
      </c>
      <c r="H45" s="17">
        <f t="shared" si="2"/>
        <v>0</v>
      </c>
      <c r="I45" s="17">
        <f t="shared" si="3"/>
        <v>1795.6399999999999</v>
      </c>
      <c r="J45" s="17">
        <f t="shared" si="4"/>
        <v>1795.6399999999999</v>
      </c>
      <c r="K45" s="17">
        <v>0</v>
      </c>
    </row>
    <row r="46" spans="1:11" s="1" customFormat="1" ht="12.75">
      <c r="A46" s="13" t="s">
        <v>43</v>
      </c>
      <c r="B46" s="18">
        <v>2</v>
      </c>
      <c r="C46" s="15">
        <v>0.21</v>
      </c>
      <c r="D46" s="19">
        <v>16822</v>
      </c>
      <c r="E46" s="16">
        <f t="shared" si="5"/>
        <v>20354.62</v>
      </c>
      <c r="F46" s="16">
        <f t="shared" si="0"/>
        <v>40709.24</v>
      </c>
      <c r="G46" s="16">
        <f t="shared" si="1"/>
        <v>40709.24</v>
      </c>
      <c r="H46" s="17">
        <f t="shared" si="2"/>
        <v>0</v>
      </c>
      <c r="I46" s="17">
        <f t="shared" si="3"/>
        <v>40709.24</v>
      </c>
      <c r="J46" s="17">
        <f t="shared" si="4"/>
        <v>0</v>
      </c>
      <c r="K46" s="17">
        <v>0</v>
      </c>
    </row>
    <row r="47" spans="1:11" s="1" customFormat="1" ht="12.75">
      <c r="A47" s="13" t="s">
        <v>44</v>
      </c>
      <c r="B47" s="20">
        <v>15</v>
      </c>
      <c r="C47" s="15">
        <v>0.21</v>
      </c>
      <c r="D47" s="19">
        <v>3958</v>
      </c>
      <c r="E47" s="16">
        <f t="shared" si="5"/>
        <v>4789.18</v>
      </c>
      <c r="F47" s="16">
        <f t="shared" si="0"/>
        <v>71837.70000000001</v>
      </c>
      <c r="G47" s="16">
        <f t="shared" si="1"/>
        <v>71837.70000000001</v>
      </c>
      <c r="H47" s="17">
        <f t="shared" si="2"/>
        <v>0</v>
      </c>
      <c r="I47" s="17">
        <f t="shared" si="3"/>
        <v>71837.70000000001</v>
      </c>
      <c r="J47" s="17">
        <f t="shared" si="4"/>
        <v>0</v>
      </c>
      <c r="K47" s="17">
        <v>0</v>
      </c>
    </row>
    <row r="48" spans="1:11" ht="12.75">
      <c r="A48" s="13" t="s">
        <v>45</v>
      </c>
      <c r="B48" s="18">
        <v>2</v>
      </c>
      <c r="C48" s="15">
        <v>0.21</v>
      </c>
      <c r="D48" s="19">
        <v>5739</v>
      </c>
      <c r="E48" s="16">
        <f t="shared" si="5"/>
        <v>6944.19</v>
      </c>
      <c r="F48" s="16">
        <f t="shared" si="0"/>
        <v>13888.38</v>
      </c>
      <c r="G48" s="16">
        <f t="shared" si="1"/>
        <v>13888.38</v>
      </c>
      <c r="H48" s="17">
        <f t="shared" si="2"/>
        <v>0</v>
      </c>
      <c r="I48" s="17">
        <f t="shared" si="3"/>
        <v>13888.38</v>
      </c>
      <c r="J48" s="17">
        <f t="shared" si="4"/>
        <v>0</v>
      </c>
      <c r="K48" s="17">
        <v>0</v>
      </c>
    </row>
    <row r="49" spans="1:11" ht="12.75">
      <c r="A49" s="13" t="s">
        <v>46</v>
      </c>
      <c r="B49" s="18">
        <v>3</v>
      </c>
      <c r="C49" s="15">
        <v>0.21</v>
      </c>
      <c r="D49" s="19">
        <v>2969</v>
      </c>
      <c r="E49" s="16">
        <f t="shared" si="5"/>
        <v>3592.49</v>
      </c>
      <c r="F49" s="16">
        <f t="shared" si="0"/>
        <v>10777.47</v>
      </c>
      <c r="G49" s="16">
        <f t="shared" si="1"/>
        <v>10777.47</v>
      </c>
      <c r="H49" s="17">
        <f t="shared" si="2"/>
        <v>0</v>
      </c>
      <c r="I49" s="17">
        <f t="shared" si="3"/>
        <v>10777.47</v>
      </c>
      <c r="J49" s="17">
        <f t="shared" si="4"/>
        <v>0</v>
      </c>
      <c r="K49" s="17">
        <v>0</v>
      </c>
    </row>
    <row r="50" spans="1:11" ht="12.75">
      <c r="A50" s="13" t="s">
        <v>47</v>
      </c>
      <c r="B50" s="18">
        <v>2</v>
      </c>
      <c r="C50" s="15">
        <v>0.21</v>
      </c>
      <c r="D50" s="19">
        <v>7916</v>
      </c>
      <c r="E50" s="16">
        <f t="shared" si="5"/>
        <v>9578.36</v>
      </c>
      <c r="F50" s="16">
        <f t="shared" si="0"/>
        <v>19156.72</v>
      </c>
      <c r="G50" s="16">
        <f t="shared" si="1"/>
        <v>19156.72</v>
      </c>
      <c r="H50" s="17">
        <f t="shared" si="2"/>
        <v>0</v>
      </c>
      <c r="I50" s="17">
        <f t="shared" si="3"/>
        <v>19156.72</v>
      </c>
      <c r="J50" s="17">
        <f t="shared" si="4"/>
        <v>0</v>
      </c>
      <c r="K50" s="17">
        <v>0</v>
      </c>
    </row>
    <row r="51" spans="1:11" ht="12.75">
      <c r="A51" s="13" t="s">
        <v>48</v>
      </c>
      <c r="B51" s="18">
        <v>2</v>
      </c>
      <c r="C51" s="15">
        <v>0.21</v>
      </c>
      <c r="D51" s="19">
        <v>19790</v>
      </c>
      <c r="E51" s="16">
        <f t="shared" si="5"/>
        <v>23945.899999999998</v>
      </c>
      <c r="F51" s="16">
        <f t="shared" si="0"/>
        <v>47891.799999999996</v>
      </c>
      <c r="G51" s="16">
        <f t="shared" si="1"/>
        <v>47891.799999999996</v>
      </c>
      <c r="H51" s="17">
        <f t="shared" si="2"/>
        <v>0</v>
      </c>
      <c r="I51" s="17">
        <f t="shared" si="3"/>
        <v>47891.799999999996</v>
      </c>
      <c r="J51" s="17">
        <f t="shared" si="4"/>
        <v>0</v>
      </c>
      <c r="K51" s="17">
        <v>0</v>
      </c>
    </row>
    <row r="52" spans="1:11" ht="12.75">
      <c r="A52" s="13" t="s">
        <v>49</v>
      </c>
      <c r="B52" s="18">
        <v>3</v>
      </c>
      <c r="C52" s="15">
        <v>0.21</v>
      </c>
      <c r="D52" s="19">
        <v>19790</v>
      </c>
      <c r="E52" s="16">
        <f t="shared" si="5"/>
        <v>23945.899999999998</v>
      </c>
      <c r="F52" s="16">
        <f t="shared" si="0"/>
        <v>71837.7</v>
      </c>
      <c r="G52" s="16">
        <f t="shared" si="1"/>
        <v>71837.7</v>
      </c>
      <c r="H52" s="17">
        <f t="shared" si="2"/>
        <v>0</v>
      </c>
      <c r="I52" s="17">
        <f t="shared" si="3"/>
        <v>71837.7</v>
      </c>
      <c r="J52" s="17">
        <f t="shared" si="4"/>
        <v>0</v>
      </c>
      <c r="K52" s="17">
        <v>0</v>
      </c>
    </row>
    <row r="53" spans="1:11" ht="12.75">
      <c r="A53" s="13" t="s">
        <v>50</v>
      </c>
      <c r="B53" s="18">
        <v>3</v>
      </c>
      <c r="C53" s="15">
        <v>0.21</v>
      </c>
      <c r="D53" s="19">
        <v>19790</v>
      </c>
      <c r="E53" s="16">
        <f t="shared" si="5"/>
        <v>23945.899999999998</v>
      </c>
      <c r="F53" s="16">
        <f t="shared" si="0"/>
        <v>71837.7</v>
      </c>
      <c r="G53" s="16">
        <f t="shared" si="1"/>
        <v>71837.7</v>
      </c>
      <c r="H53" s="17">
        <f t="shared" si="2"/>
        <v>0</v>
      </c>
      <c r="I53" s="17">
        <f t="shared" si="3"/>
        <v>71837.7</v>
      </c>
      <c r="J53" s="17">
        <f t="shared" si="4"/>
        <v>0</v>
      </c>
      <c r="K53" s="17">
        <v>0</v>
      </c>
    </row>
    <row r="54" spans="1:11" ht="12.75">
      <c r="A54" s="13" t="s">
        <v>51</v>
      </c>
      <c r="B54" s="18">
        <v>20</v>
      </c>
      <c r="C54" s="15">
        <v>0.21</v>
      </c>
      <c r="D54" s="19">
        <v>2474</v>
      </c>
      <c r="E54" s="16">
        <f t="shared" si="5"/>
        <v>2993.54</v>
      </c>
      <c r="F54" s="16">
        <f t="shared" si="0"/>
        <v>59870.8</v>
      </c>
      <c r="G54" s="16">
        <f t="shared" si="1"/>
        <v>59870.8</v>
      </c>
      <c r="H54" s="17">
        <f t="shared" si="2"/>
        <v>0</v>
      </c>
      <c r="I54" s="17">
        <f t="shared" si="3"/>
        <v>59870.8</v>
      </c>
      <c r="J54" s="17">
        <f t="shared" si="4"/>
        <v>59870.8</v>
      </c>
      <c r="K54" s="17">
        <v>0</v>
      </c>
    </row>
    <row r="55" spans="1:11" ht="12.75">
      <c r="A55" s="13" t="s">
        <v>52</v>
      </c>
      <c r="B55" s="18">
        <v>40</v>
      </c>
      <c r="C55" s="15">
        <v>0.21</v>
      </c>
      <c r="D55" s="19">
        <v>3463</v>
      </c>
      <c r="E55" s="16">
        <f t="shared" si="5"/>
        <v>4190.23</v>
      </c>
      <c r="F55" s="16">
        <f t="shared" si="0"/>
        <v>167609.19999999998</v>
      </c>
      <c r="G55" s="16">
        <f t="shared" si="1"/>
        <v>167609.19999999998</v>
      </c>
      <c r="H55" s="17">
        <f t="shared" si="2"/>
        <v>0</v>
      </c>
      <c r="I55" s="17">
        <f t="shared" si="3"/>
        <v>167609.19999999998</v>
      </c>
      <c r="J55" s="17">
        <f t="shared" si="4"/>
        <v>0</v>
      </c>
      <c r="K55" s="17">
        <v>0</v>
      </c>
    </row>
    <row r="56" spans="1:11" ht="12.75">
      <c r="A56" s="13" t="s">
        <v>53</v>
      </c>
      <c r="B56" s="18">
        <v>20</v>
      </c>
      <c r="C56" s="15">
        <v>0.21</v>
      </c>
      <c r="D56" s="19">
        <v>2573</v>
      </c>
      <c r="E56" s="16">
        <f t="shared" si="5"/>
        <v>3113.33</v>
      </c>
      <c r="F56" s="16">
        <f t="shared" si="0"/>
        <v>62266.6</v>
      </c>
      <c r="G56" s="16">
        <f t="shared" si="1"/>
        <v>62266.6</v>
      </c>
      <c r="H56" s="17">
        <f t="shared" si="2"/>
        <v>0</v>
      </c>
      <c r="I56" s="17">
        <f t="shared" si="3"/>
        <v>62266.6</v>
      </c>
      <c r="J56" s="17">
        <f t="shared" si="4"/>
        <v>0</v>
      </c>
      <c r="K56" s="17">
        <v>0</v>
      </c>
    </row>
    <row r="57" spans="1:11" ht="24">
      <c r="A57" s="13" t="s">
        <v>54</v>
      </c>
      <c r="B57" s="18">
        <v>40</v>
      </c>
      <c r="C57" s="15">
        <v>0.21</v>
      </c>
      <c r="D57" s="19">
        <v>9800</v>
      </c>
      <c r="E57" s="16">
        <f t="shared" si="5"/>
        <v>11858</v>
      </c>
      <c r="F57" s="16">
        <f t="shared" si="0"/>
        <v>474320</v>
      </c>
      <c r="G57" s="16">
        <f t="shared" si="1"/>
        <v>474320</v>
      </c>
      <c r="H57" s="17">
        <f t="shared" si="2"/>
        <v>0</v>
      </c>
      <c r="I57" s="17">
        <f t="shared" si="3"/>
        <v>474320</v>
      </c>
      <c r="J57" s="17">
        <f t="shared" si="4"/>
        <v>0</v>
      </c>
      <c r="K57" s="17">
        <v>0</v>
      </c>
    </row>
    <row r="58" spans="1:11" ht="12.75">
      <c r="A58" s="13" t="s">
        <v>55</v>
      </c>
      <c r="B58" s="18">
        <v>40</v>
      </c>
      <c r="C58" s="15">
        <v>0.21</v>
      </c>
      <c r="D58" s="19">
        <v>10885</v>
      </c>
      <c r="E58" s="16">
        <f t="shared" si="5"/>
        <v>13170.85</v>
      </c>
      <c r="F58" s="16">
        <f t="shared" si="0"/>
        <v>526834</v>
      </c>
      <c r="G58" s="16">
        <f t="shared" si="1"/>
        <v>526834</v>
      </c>
      <c r="H58" s="17">
        <f t="shared" si="2"/>
        <v>0</v>
      </c>
      <c r="I58" s="17">
        <f t="shared" si="3"/>
        <v>526834</v>
      </c>
      <c r="J58" s="17">
        <f t="shared" si="4"/>
        <v>0</v>
      </c>
      <c r="K58" s="17">
        <v>0</v>
      </c>
    </row>
    <row r="59" spans="1:11" ht="12.75">
      <c r="A59" s="13" t="s">
        <v>56</v>
      </c>
      <c r="B59" s="18">
        <v>40</v>
      </c>
      <c r="C59" s="15">
        <v>0.21</v>
      </c>
      <c r="D59" s="19">
        <v>4948</v>
      </c>
      <c r="E59" s="16">
        <f t="shared" si="5"/>
        <v>5987.08</v>
      </c>
      <c r="F59" s="16">
        <f t="shared" si="0"/>
        <v>239483.2</v>
      </c>
      <c r="G59" s="16">
        <f t="shared" si="1"/>
        <v>239483.2</v>
      </c>
      <c r="H59" s="17">
        <f t="shared" si="2"/>
        <v>0</v>
      </c>
      <c r="I59" s="17">
        <f t="shared" si="3"/>
        <v>239483.2</v>
      </c>
      <c r="J59" s="17">
        <f t="shared" si="4"/>
        <v>0</v>
      </c>
      <c r="K59" s="17">
        <v>0</v>
      </c>
    </row>
    <row r="60" spans="1:11" ht="12.75">
      <c r="A60" s="13" t="s">
        <v>57</v>
      </c>
      <c r="B60" s="18">
        <v>20</v>
      </c>
      <c r="C60" s="15">
        <v>0.21</v>
      </c>
      <c r="D60" s="19">
        <v>8807</v>
      </c>
      <c r="E60" s="16">
        <f t="shared" si="5"/>
        <v>10656.47</v>
      </c>
      <c r="F60" s="16">
        <f t="shared" si="0"/>
        <v>213129.4</v>
      </c>
      <c r="G60" s="16">
        <f t="shared" si="1"/>
        <v>213129.4</v>
      </c>
      <c r="H60" s="17">
        <f t="shared" si="2"/>
        <v>0</v>
      </c>
      <c r="I60" s="17">
        <f t="shared" si="3"/>
        <v>213129.4</v>
      </c>
      <c r="J60" s="17">
        <f t="shared" si="4"/>
        <v>0</v>
      </c>
      <c r="K60" s="17">
        <v>0</v>
      </c>
    </row>
    <row r="61" spans="1:11" ht="12.75">
      <c r="A61" s="13" t="s">
        <v>58</v>
      </c>
      <c r="B61" s="18">
        <v>20</v>
      </c>
      <c r="C61" s="15">
        <v>0.21</v>
      </c>
      <c r="D61" s="19">
        <v>3958</v>
      </c>
      <c r="E61" s="16">
        <f t="shared" si="5"/>
        <v>4789.18</v>
      </c>
      <c r="F61" s="16">
        <f t="shared" si="0"/>
        <v>95783.6</v>
      </c>
      <c r="G61" s="16">
        <f t="shared" si="1"/>
        <v>95783.6</v>
      </c>
      <c r="H61" s="17">
        <f t="shared" si="2"/>
        <v>0</v>
      </c>
      <c r="I61" s="17">
        <f t="shared" si="3"/>
        <v>95783.6</v>
      </c>
      <c r="J61" s="17">
        <f t="shared" si="4"/>
        <v>0</v>
      </c>
      <c r="K61" s="17">
        <v>0</v>
      </c>
    </row>
    <row r="62" spans="1:11" ht="12.75">
      <c r="A62" s="13" t="s">
        <v>59</v>
      </c>
      <c r="B62" s="20">
        <v>30</v>
      </c>
      <c r="C62" s="15">
        <v>0.15</v>
      </c>
      <c r="D62" s="19">
        <v>41170</v>
      </c>
      <c r="E62" s="16">
        <f>D62*1.15</f>
        <v>47345.49999999999</v>
      </c>
      <c r="F62" s="16">
        <f t="shared" si="0"/>
        <v>1420364.9999999998</v>
      </c>
      <c r="G62" s="16">
        <f t="shared" si="1"/>
        <v>1420364.9999999998</v>
      </c>
      <c r="H62" s="17">
        <f t="shared" si="2"/>
        <v>1420364.9999999998</v>
      </c>
      <c r="I62" s="17">
        <f t="shared" si="3"/>
        <v>0</v>
      </c>
      <c r="J62" s="17">
        <f t="shared" si="4"/>
        <v>0</v>
      </c>
      <c r="K62" s="17">
        <v>0</v>
      </c>
    </row>
    <row r="63" spans="1:11" ht="12.75">
      <c r="A63" s="13" t="s">
        <v>60</v>
      </c>
      <c r="B63" s="20">
        <v>30</v>
      </c>
      <c r="C63" s="15">
        <v>0.15</v>
      </c>
      <c r="D63" s="19">
        <v>4360</v>
      </c>
      <c r="E63" s="16">
        <f>D63*1.15</f>
        <v>5014</v>
      </c>
      <c r="F63" s="16">
        <f t="shared" si="0"/>
        <v>150420</v>
      </c>
      <c r="G63" s="16">
        <f t="shared" si="1"/>
        <v>150420</v>
      </c>
      <c r="H63" s="17">
        <f t="shared" si="2"/>
        <v>0</v>
      </c>
      <c r="I63" s="17">
        <f t="shared" si="3"/>
        <v>150420</v>
      </c>
      <c r="J63" s="17">
        <f t="shared" si="4"/>
        <v>0</v>
      </c>
      <c r="K63" s="17">
        <v>0</v>
      </c>
    </row>
    <row r="64" spans="1:11" ht="12.75">
      <c r="A64" s="13" t="s">
        <v>61</v>
      </c>
      <c r="B64" s="18">
        <v>20</v>
      </c>
      <c r="C64" s="15">
        <v>0.21</v>
      </c>
      <c r="D64" s="19">
        <v>3958</v>
      </c>
      <c r="E64" s="16">
        <f aca="true" t="shared" si="6" ref="E64:E76">D64*1.21</f>
        <v>4789.18</v>
      </c>
      <c r="F64" s="16">
        <f t="shared" si="0"/>
        <v>95783.6</v>
      </c>
      <c r="G64" s="16">
        <f t="shared" si="1"/>
        <v>95783.6</v>
      </c>
      <c r="H64" s="17">
        <f t="shared" si="2"/>
        <v>0</v>
      </c>
      <c r="I64" s="17">
        <f t="shared" si="3"/>
        <v>95783.6</v>
      </c>
      <c r="J64" s="17">
        <f t="shared" si="4"/>
        <v>0</v>
      </c>
      <c r="K64" s="17">
        <v>0</v>
      </c>
    </row>
    <row r="65" spans="1:11" ht="12.75">
      <c r="A65" s="13" t="s">
        <v>62</v>
      </c>
      <c r="B65" s="18">
        <v>55</v>
      </c>
      <c r="C65" s="15">
        <v>0.21</v>
      </c>
      <c r="D65" s="19">
        <v>10687</v>
      </c>
      <c r="E65" s="16">
        <f t="shared" si="6"/>
        <v>12931.27</v>
      </c>
      <c r="F65" s="16">
        <f t="shared" si="0"/>
        <v>711219.85</v>
      </c>
      <c r="G65" s="16">
        <f t="shared" si="1"/>
        <v>711219.85</v>
      </c>
      <c r="H65" s="17">
        <f t="shared" si="2"/>
        <v>0</v>
      </c>
      <c r="I65" s="17">
        <f t="shared" si="3"/>
        <v>711219.85</v>
      </c>
      <c r="J65" s="17">
        <f t="shared" si="4"/>
        <v>0</v>
      </c>
      <c r="K65" s="17">
        <v>0</v>
      </c>
    </row>
    <row r="66" spans="1:11" ht="12.75">
      <c r="A66" s="13" t="s">
        <v>51</v>
      </c>
      <c r="B66" s="18">
        <v>10</v>
      </c>
      <c r="C66" s="15">
        <v>0.21</v>
      </c>
      <c r="D66" s="19">
        <v>3463</v>
      </c>
      <c r="E66" s="16">
        <f t="shared" si="6"/>
        <v>4190.23</v>
      </c>
      <c r="F66" s="16">
        <f t="shared" si="0"/>
        <v>41902.299999999996</v>
      </c>
      <c r="G66" s="16">
        <f t="shared" si="1"/>
        <v>41902.299999999996</v>
      </c>
      <c r="H66" s="17">
        <f t="shared" si="2"/>
        <v>0</v>
      </c>
      <c r="I66" s="17">
        <f t="shared" si="3"/>
        <v>41902.299999999996</v>
      </c>
      <c r="J66" s="17">
        <f t="shared" si="4"/>
        <v>0</v>
      </c>
      <c r="K66" s="17">
        <v>0</v>
      </c>
    </row>
    <row r="67" spans="1:11" ht="12.75">
      <c r="A67" s="13" t="s">
        <v>52</v>
      </c>
      <c r="B67" s="18">
        <v>20</v>
      </c>
      <c r="C67" s="15">
        <v>0.21</v>
      </c>
      <c r="D67" s="19">
        <v>3760</v>
      </c>
      <c r="E67" s="16">
        <f t="shared" si="6"/>
        <v>4549.599999999999</v>
      </c>
      <c r="F67" s="16">
        <f t="shared" si="0"/>
        <v>90991.99999999999</v>
      </c>
      <c r="G67" s="16">
        <f t="shared" si="1"/>
        <v>90991.99999999999</v>
      </c>
      <c r="H67" s="17">
        <f t="shared" si="2"/>
        <v>0</v>
      </c>
      <c r="I67" s="17">
        <f t="shared" si="3"/>
        <v>90991.99999999999</v>
      </c>
      <c r="J67" s="17">
        <f t="shared" si="4"/>
        <v>0</v>
      </c>
      <c r="K67" s="17">
        <v>0</v>
      </c>
    </row>
    <row r="68" spans="1:11" ht="12.75">
      <c r="A68" s="13" t="s">
        <v>53</v>
      </c>
      <c r="B68" s="18">
        <v>10</v>
      </c>
      <c r="C68" s="15">
        <v>0.21</v>
      </c>
      <c r="D68" s="19">
        <v>2870</v>
      </c>
      <c r="E68" s="16">
        <f t="shared" si="6"/>
        <v>3472.7</v>
      </c>
      <c r="F68" s="16">
        <f t="shared" si="0"/>
        <v>34727</v>
      </c>
      <c r="G68" s="16">
        <f t="shared" si="1"/>
        <v>34727</v>
      </c>
      <c r="H68" s="17">
        <f t="shared" si="2"/>
        <v>0</v>
      </c>
      <c r="I68" s="17">
        <f t="shared" si="3"/>
        <v>34727</v>
      </c>
      <c r="J68" s="17">
        <f t="shared" si="4"/>
        <v>0</v>
      </c>
      <c r="K68" s="17">
        <v>0</v>
      </c>
    </row>
    <row r="69" spans="1:11" ht="24">
      <c r="A69" s="13" t="s">
        <v>63</v>
      </c>
      <c r="B69" s="18">
        <v>10</v>
      </c>
      <c r="C69" s="15">
        <v>0.21</v>
      </c>
      <c r="D69" s="19">
        <v>13853</v>
      </c>
      <c r="E69" s="16">
        <f t="shared" si="6"/>
        <v>16762.13</v>
      </c>
      <c r="F69" s="16">
        <f aca="true" t="shared" si="7" ref="F69:F78">B69*E69</f>
        <v>167621.30000000002</v>
      </c>
      <c r="G69" s="16">
        <f t="shared" si="1"/>
        <v>167621.30000000002</v>
      </c>
      <c r="H69" s="17">
        <f aca="true" t="shared" si="8" ref="H69:H78">IF(D69&gt;$E$4,F69,0)</f>
        <v>0</v>
      </c>
      <c r="I69" s="17">
        <f t="shared" si="3"/>
        <v>167621.30000000002</v>
      </c>
      <c r="J69" s="17">
        <f aca="true" t="shared" si="9" ref="J69:J78">IF(E69&lt;$F$4,F69,0)</f>
        <v>0</v>
      </c>
      <c r="K69" s="17">
        <v>0</v>
      </c>
    </row>
    <row r="70" spans="1:11" ht="12.75">
      <c r="A70" s="13" t="s">
        <v>56</v>
      </c>
      <c r="B70" s="18">
        <v>20</v>
      </c>
      <c r="C70" s="15">
        <v>0.21</v>
      </c>
      <c r="D70" s="19">
        <v>5838</v>
      </c>
      <c r="E70" s="16">
        <f t="shared" si="6"/>
        <v>7063.98</v>
      </c>
      <c r="F70" s="16">
        <f t="shared" si="7"/>
        <v>141279.59999999998</v>
      </c>
      <c r="G70" s="16">
        <f t="shared" si="1"/>
        <v>141279.59999999998</v>
      </c>
      <c r="H70" s="17">
        <f t="shared" si="8"/>
        <v>0</v>
      </c>
      <c r="I70" s="17">
        <f t="shared" si="3"/>
        <v>141279.59999999998</v>
      </c>
      <c r="J70" s="17">
        <f t="shared" si="9"/>
        <v>0</v>
      </c>
      <c r="K70" s="17">
        <v>0</v>
      </c>
    </row>
    <row r="71" spans="1:11" ht="24">
      <c r="A71" s="13" t="s">
        <v>64</v>
      </c>
      <c r="B71" s="18">
        <v>10</v>
      </c>
      <c r="C71" s="15">
        <v>0.21</v>
      </c>
      <c r="D71" s="19">
        <v>23748</v>
      </c>
      <c r="E71" s="16">
        <f t="shared" si="6"/>
        <v>28735.079999999998</v>
      </c>
      <c r="F71" s="16">
        <f t="shared" si="7"/>
        <v>287350.8</v>
      </c>
      <c r="G71" s="16">
        <f t="shared" si="1"/>
        <v>287350.8</v>
      </c>
      <c r="H71" s="17">
        <f t="shared" si="8"/>
        <v>0</v>
      </c>
      <c r="I71" s="17">
        <f t="shared" si="3"/>
        <v>287350.8</v>
      </c>
      <c r="J71" s="17">
        <f t="shared" si="9"/>
        <v>0</v>
      </c>
      <c r="K71" s="17">
        <v>0</v>
      </c>
    </row>
    <row r="72" spans="1:11" ht="12.75">
      <c r="A72" s="13" t="s">
        <v>58</v>
      </c>
      <c r="B72" s="18">
        <v>10</v>
      </c>
      <c r="C72" s="15">
        <v>0.21</v>
      </c>
      <c r="D72" s="19">
        <v>3958</v>
      </c>
      <c r="E72" s="16">
        <f t="shared" si="6"/>
        <v>4789.18</v>
      </c>
      <c r="F72" s="16">
        <f t="shared" si="7"/>
        <v>47891.8</v>
      </c>
      <c r="G72" s="16">
        <f t="shared" si="1"/>
        <v>47891.8</v>
      </c>
      <c r="H72" s="17">
        <f t="shared" si="8"/>
        <v>0</v>
      </c>
      <c r="I72" s="17">
        <f t="shared" si="3"/>
        <v>47891.8</v>
      </c>
      <c r="J72" s="17">
        <f t="shared" si="9"/>
        <v>0</v>
      </c>
      <c r="K72" s="17">
        <v>0</v>
      </c>
    </row>
    <row r="73" spans="1:11" ht="12.75">
      <c r="A73" s="13" t="s">
        <v>61</v>
      </c>
      <c r="B73" s="18">
        <v>10</v>
      </c>
      <c r="C73" s="15">
        <v>0.21</v>
      </c>
      <c r="D73" s="19">
        <v>3958</v>
      </c>
      <c r="E73" s="16">
        <f t="shared" si="6"/>
        <v>4789.18</v>
      </c>
      <c r="F73" s="16">
        <f t="shared" si="7"/>
        <v>47891.8</v>
      </c>
      <c r="G73" s="16">
        <f aca="true" t="shared" si="10" ref="G73:G78">F73</f>
        <v>47891.8</v>
      </c>
      <c r="H73" s="17">
        <f t="shared" si="8"/>
        <v>0</v>
      </c>
      <c r="I73" s="17">
        <f aca="true" t="shared" si="11" ref="I73:I78">IF(E73&lt;$E$4,F73,0)</f>
        <v>47891.8</v>
      </c>
      <c r="J73" s="17">
        <f t="shared" si="9"/>
        <v>0</v>
      </c>
      <c r="K73" s="17">
        <v>0</v>
      </c>
    </row>
    <row r="74" spans="1:11" ht="36">
      <c r="A74" s="13" t="s">
        <v>65</v>
      </c>
      <c r="B74" s="18">
        <v>1</v>
      </c>
      <c r="C74" s="15">
        <v>0.21</v>
      </c>
      <c r="D74" s="19">
        <v>12840</v>
      </c>
      <c r="E74" s="16">
        <f t="shared" si="6"/>
        <v>15536.4</v>
      </c>
      <c r="F74" s="16">
        <f t="shared" si="7"/>
        <v>15536.4</v>
      </c>
      <c r="G74" s="16">
        <f t="shared" si="10"/>
        <v>15536.4</v>
      </c>
      <c r="H74" s="17">
        <f t="shared" si="8"/>
        <v>0</v>
      </c>
      <c r="I74" s="17">
        <f t="shared" si="11"/>
        <v>15536.4</v>
      </c>
      <c r="J74" s="17">
        <f t="shared" si="9"/>
        <v>0</v>
      </c>
      <c r="K74" s="17">
        <v>0</v>
      </c>
    </row>
    <row r="75" spans="1:11" ht="24">
      <c r="A75" s="13" t="s">
        <v>66</v>
      </c>
      <c r="B75" s="18">
        <v>3</v>
      </c>
      <c r="C75" s="15">
        <v>0.21</v>
      </c>
      <c r="D75" s="19">
        <v>12840</v>
      </c>
      <c r="E75" s="16">
        <f t="shared" si="6"/>
        <v>15536.4</v>
      </c>
      <c r="F75" s="16">
        <f t="shared" si="7"/>
        <v>46609.2</v>
      </c>
      <c r="G75" s="16">
        <f t="shared" si="10"/>
        <v>46609.2</v>
      </c>
      <c r="H75" s="17">
        <f t="shared" si="8"/>
        <v>0</v>
      </c>
      <c r="I75" s="17">
        <f t="shared" si="11"/>
        <v>46609.2</v>
      </c>
      <c r="J75" s="17">
        <f t="shared" si="9"/>
        <v>0</v>
      </c>
      <c r="K75" s="17">
        <v>0</v>
      </c>
    </row>
    <row r="76" spans="1:11" ht="24">
      <c r="A76" s="21" t="s">
        <v>67</v>
      </c>
      <c r="B76" s="18">
        <v>60</v>
      </c>
      <c r="C76" s="15">
        <v>0.21</v>
      </c>
      <c r="D76" s="19">
        <v>389</v>
      </c>
      <c r="E76" s="16">
        <f t="shared" si="6"/>
        <v>470.69</v>
      </c>
      <c r="F76" s="16">
        <f t="shared" si="7"/>
        <v>28241.4</v>
      </c>
      <c r="G76" s="16">
        <f t="shared" si="10"/>
        <v>28241.4</v>
      </c>
      <c r="H76" s="17">
        <f t="shared" si="8"/>
        <v>0</v>
      </c>
      <c r="I76" s="17">
        <f t="shared" si="11"/>
        <v>28241.4</v>
      </c>
      <c r="J76" s="17">
        <f t="shared" si="9"/>
        <v>28241.4</v>
      </c>
      <c r="K76" s="17">
        <v>0</v>
      </c>
    </row>
    <row r="77" spans="1:11" ht="36">
      <c r="A77" s="13" t="s">
        <v>68</v>
      </c>
      <c r="B77" s="22">
        <v>1</v>
      </c>
      <c r="C77" s="15">
        <v>0</v>
      </c>
      <c r="D77" s="23">
        <v>27000</v>
      </c>
      <c r="E77" s="16">
        <v>27000</v>
      </c>
      <c r="F77" s="16">
        <f t="shared" si="7"/>
        <v>27000</v>
      </c>
      <c r="G77" s="16">
        <f t="shared" si="10"/>
        <v>27000</v>
      </c>
      <c r="H77" s="17">
        <f t="shared" si="8"/>
        <v>0</v>
      </c>
      <c r="I77" s="17">
        <f t="shared" si="11"/>
        <v>27000</v>
      </c>
      <c r="J77" s="17">
        <f t="shared" si="9"/>
        <v>0</v>
      </c>
      <c r="K77" s="17">
        <v>0</v>
      </c>
    </row>
    <row r="78" spans="1:11" ht="12.75">
      <c r="A78" s="13" t="s">
        <v>69</v>
      </c>
      <c r="B78" s="22">
        <v>40</v>
      </c>
      <c r="C78" s="15">
        <v>0.21</v>
      </c>
      <c r="D78" s="23">
        <v>2065</v>
      </c>
      <c r="E78" s="16">
        <v>2498.65</v>
      </c>
      <c r="F78" s="16">
        <f t="shared" si="7"/>
        <v>99946</v>
      </c>
      <c r="G78" s="16">
        <f t="shared" si="10"/>
        <v>99946</v>
      </c>
      <c r="H78" s="17">
        <f t="shared" si="8"/>
        <v>0</v>
      </c>
      <c r="I78" s="17">
        <f t="shared" si="11"/>
        <v>99946</v>
      </c>
      <c r="J78" s="17">
        <f t="shared" si="9"/>
        <v>99946</v>
      </c>
      <c r="K78" s="17">
        <v>0</v>
      </c>
    </row>
    <row r="79" spans="1:9" ht="12.75">
      <c r="A79" s="10"/>
      <c r="F79" s="4"/>
      <c r="G79" s="4"/>
      <c r="H79" s="4"/>
      <c r="I79" s="4"/>
    </row>
    <row r="80" spans="1:8" ht="12.75">
      <c r="A80" s="10"/>
      <c r="F80" s="4"/>
      <c r="G80" s="4"/>
      <c r="H80" s="4"/>
    </row>
    <row r="81" ht="12.75">
      <c r="A81" s="10"/>
    </row>
    <row r="82" ht="12.75">
      <c r="A82" s="10"/>
    </row>
    <row r="83" spans="1:7" ht="12.75">
      <c r="A83" s="10"/>
      <c r="F83" s="4"/>
      <c r="G83" s="4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</sheetData>
  <sheetProtection/>
  <mergeCells count="11">
    <mergeCell ref="E6:E7"/>
    <mergeCell ref="A6:A7"/>
    <mergeCell ref="B6:B7"/>
    <mergeCell ref="C6:C7"/>
    <mergeCell ref="D6:D7"/>
    <mergeCell ref="F12:F16"/>
    <mergeCell ref="G12:G16"/>
    <mergeCell ref="H12:H16"/>
    <mergeCell ref="F6:F7"/>
    <mergeCell ref="G6:G7"/>
    <mergeCell ref="H6:K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Sýkora</dc:creator>
  <cp:keywords/>
  <dc:description/>
  <cp:lastModifiedBy>Pospíchalová Petra</cp:lastModifiedBy>
  <cp:lastPrinted>2013-08-28T15:20:54Z</cp:lastPrinted>
  <dcterms:created xsi:type="dcterms:W3CDTF">2011-11-15T14:03:13Z</dcterms:created>
  <dcterms:modified xsi:type="dcterms:W3CDTF">2013-08-29T07:32:27Z</dcterms:modified>
  <cp:category/>
  <cp:version/>
  <cp:contentType/>
  <cp:contentStatus/>
</cp:coreProperties>
</file>