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7310" windowHeight="4500" activeTab="0"/>
  </bookViews>
  <sheets>
    <sheet name="RK-26-2013-110, př. 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<sst xmlns="http://schemas.openxmlformats.org/spreadsheetml/2006/main" count="80" uniqueCount="80">
  <si>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Název příjemce</t>
  </si>
  <si>
    <t>Registrační číslo projektu</t>
  </si>
  <si>
    <t>Číslo bankovního účtu příjemce</t>
  </si>
  <si>
    <t>Podíl ESF (85%) v Kč</t>
  </si>
  <si>
    <t>Podíl SR (15%) v Kč</t>
  </si>
  <si>
    <t>Výše 2. zálohy (40%) v Kč</t>
  </si>
  <si>
    <t>CZ.1.07/1.5.00/34.0168</t>
  </si>
  <si>
    <t>62540050</t>
  </si>
  <si>
    <t>Česká zemědělská akademie v Humpolci, střední škola</t>
  </si>
  <si>
    <t>000019-3844090257/0100</t>
  </si>
  <si>
    <t>CZ.1.07/1.5.00/34.0402</t>
  </si>
  <si>
    <t>14450470</t>
  </si>
  <si>
    <t>Střední průmyslová škola a Střední odborné učiliště Pelhřimov</t>
  </si>
  <si>
    <t>000000-0014134261/0100</t>
  </si>
  <si>
    <t>CZ.1.07/1.5.00/34.0930</t>
  </si>
  <si>
    <t>60126621</t>
  </si>
  <si>
    <t>Gymnázium Havlíčkův Brod</t>
  </si>
  <si>
    <t>000107-2288730297/0100</t>
  </si>
  <si>
    <t>CZ.1.07/1.5.00/34.1055</t>
  </si>
  <si>
    <t>60126698</t>
  </si>
  <si>
    <t>Střední průmyslová škola stavební akademika Stanislava Bechyně, Havlíčkův Brod, Jihlavská 628</t>
  </si>
  <si>
    <t>000000-0001936521/0710</t>
  </si>
  <si>
    <t>CZ.1.07/1.5.00/34.0545</t>
  </si>
  <si>
    <t>48895466</t>
  </si>
  <si>
    <t>Gymnázium Bystřice nad Pernštejnem</t>
  </si>
  <si>
    <t>006015-0034026751/0100</t>
  </si>
  <si>
    <t>CZ.1.07/1.5.00/34.0668</t>
  </si>
  <si>
    <t>60545941</t>
  </si>
  <si>
    <t>Gymnázium Otokara Březiny a Střední odborná škola Telč</t>
  </si>
  <si>
    <t>000000-0406601754/0600</t>
  </si>
  <si>
    <t>CZ.1.07/1.5.00/34.0406</t>
  </si>
  <si>
    <t>66610702</t>
  </si>
  <si>
    <t>Střední průmyslová škola Třebíč</t>
  </si>
  <si>
    <t>000000-0007731711/0100</t>
  </si>
  <si>
    <t>§</t>
  </si>
  <si>
    <t>CZ.1.07/1.5.00/34.0948</t>
  </si>
  <si>
    <t>48895393</t>
  </si>
  <si>
    <t>Gymnázium Velké Meziříčí</t>
  </si>
  <si>
    <t>000000-0031132751/0710</t>
  </si>
  <si>
    <t>CZ.1.07/1.5.00/34.0952</t>
  </si>
  <si>
    <t>60545984</t>
  </si>
  <si>
    <t>Gymnázium Jihlava</t>
  </si>
  <si>
    <t>000000-4050004104/6800</t>
  </si>
  <si>
    <t>CZ.1.07/1.5.00/34.0954</t>
  </si>
  <si>
    <t>60418435</t>
  </si>
  <si>
    <t>Gymnázium Třebíč</t>
  </si>
  <si>
    <t>000035-2898440297/0100</t>
  </si>
  <si>
    <t>CZ.1.07/1.5.00/34.0960</t>
  </si>
  <si>
    <t>00836591</t>
  </si>
  <si>
    <t>Střední škola obchodu a služeb Jihlava</t>
  </si>
  <si>
    <t>000000-4050000605/6800</t>
  </si>
  <si>
    <t>CZ.1.07/1.5.00/34.0993</t>
  </si>
  <si>
    <t>48895598</t>
  </si>
  <si>
    <t>Vyšší odborná škola a Střední průmyslová škola, Žďár nad Sázavou, Studentská 1</t>
  </si>
  <si>
    <t>006015-0034421751/0100</t>
  </si>
  <si>
    <t>CZ.1.07/1.5.00/34.1043</t>
  </si>
  <si>
    <t>00055450</t>
  </si>
  <si>
    <t>Střední škola řemesel a služeb Velké Meziříčí</t>
  </si>
  <si>
    <t>000000-0013938751/0100</t>
  </si>
  <si>
    <t>CZ.1.07/1.5.00/34.1083</t>
  </si>
  <si>
    <t>62540076</t>
  </si>
  <si>
    <t>Gymnázium Pacov</t>
  </si>
  <si>
    <t>000019-4704320297/0100</t>
  </si>
  <si>
    <t>CZ.1.07/1.5.00/34.0972</t>
  </si>
  <si>
    <t>48895512</t>
  </si>
  <si>
    <t>Gymnázium Vincence Makovského se sportovními třídami Nové Město na Moravě</t>
  </si>
  <si>
    <t>000000-5313500287/0100</t>
  </si>
  <si>
    <t>CZ.1.07/1.5.00/34.1009</t>
  </si>
  <si>
    <t>60545992</t>
  </si>
  <si>
    <t>Střední průmyslová škola Jihlava</t>
  </si>
  <si>
    <t>000000-4200010607/6800</t>
  </si>
  <si>
    <t>IČO příjemce dotace</t>
  </si>
  <si>
    <t>Celkem</t>
  </si>
  <si>
    <t>Celkem § 3121</t>
  </si>
  <si>
    <t>Celkem § 3122</t>
  </si>
  <si>
    <t>Celkem § 3123</t>
  </si>
  <si>
    <t>Dotace v rámci Operačního programu Vzdělávání pro konkurenceschopnost - EU - peníze středním školám</t>
  </si>
  <si>
    <t>počet stran: 1</t>
  </si>
  <si>
    <t>Dotace MŠMT (Náklady projektu v Kč)</t>
  </si>
  <si>
    <t>RK-26-2013-110,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</si>
</sst>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164" fontId="42" fillId="33" borderId="14" xfId="0" applyNumberFormat="1" applyFont="1" applyFill="1" applyBorder="1" applyAlignment="1">
      <alignment horizontal="center" vertical="center" wrapText="1"/>
    </xf>
    <xf numFmtId="164" fontId="42" fillId="33" borderId="15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4" fontId="41" fillId="0" borderId="16" xfId="0" applyNumberFormat="1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4" fontId="41" fillId="0" borderId="17" xfId="0" applyNumberFormat="1" applyFont="1" applyFill="1" applyBorder="1" applyAlignment="1">
      <alignment vertical="center" wrapText="1"/>
    </xf>
    <xf numFmtId="4" fontId="41" fillId="0" borderId="18" xfId="0" applyNumberFormat="1" applyFont="1" applyFill="1" applyBorder="1" applyAlignment="1">
      <alignment vertical="center" wrapText="1"/>
    </xf>
    <xf numFmtId="4" fontId="41" fillId="0" borderId="19" xfId="0" applyNumberFormat="1" applyFont="1" applyFill="1" applyBorder="1" applyAlignment="1">
      <alignment vertical="center" wrapText="1"/>
    </xf>
    <xf numFmtId="4" fontId="41" fillId="0" borderId="20" xfId="0" applyNumberFormat="1" applyFont="1" applyFill="1" applyBorder="1" applyAlignment="1">
      <alignment vertical="center" wrapText="1"/>
    </xf>
    <xf numFmtId="4" fontId="41" fillId="0" borderId="21" xfId="0" applyNumberFormat="1" applyFont="1" applyFill="1" applyBorder="1" applyAlignment="1">
      <alignment vertical="center" wrapText="1"/>
    </xf>
    <xf numFmtId="4" fontId="41" fillId="0" borderId="22" xfId="0" applyNumberFormat="1" applyFont="1" applyFill="1" applyBorder="1" applyAlignment="1">
      <alignment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vertical="center" wrapText="1"/>
    </xf>
    <xf numFmtId="4" fontId="41" fillId="0" borderId="25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C1">
      <selection activeCell="B4" sqref="B4:I4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48.140625" style="0" customWidth="1"/>
    <col min="5" max="5" width="28.421875" style="0" hidden="1" customWidth="1"/>
    <col min="6" max="9" width="22.7109375" style="0" customWidth="1"/>
  </cols>
  <sheetData>
    <row r="1" s="6" customFormat="1" ht="14.25">
      <c r="I1" s="7" t="s">
        <v>79</v>
      </c>
    </row>
    <row r="2" s="6" customFormat="1" ht="14.25">
      <c r="I2" s="7" t="s">
        <v>77</v>
      </c>
    </row>
    <row r="3" s="6" customFormat="1" ht="18">
      <c r="A3" s="28" t="s">
        <v>76</v>
      </c>
    </row>
    <row r="4" spans="2:9" s="6" customFormat="1" ht="15.75" thickBot="1">
      <c r="B4" s="29"/>
      <c r="C4" s="29"/>
      <c r="D4" s="29"/>
      <c r="E4" s="29"/>
      <c r="F4" s="29"/>
      <c r="G4" s="29"/>
      <c r="H4" s="29"/>
      <c r="I4" s="29"/>
    </row>
    <row r="5" spans="1:9" s="6" customFormat="1" ht="45.75" thickBot="1">
      <c r="A5" s="8" t="s">
        <v>34</v>
      </c>
      <c r="B5" s="8" t="s">
        <v>1</v>
      </c>
      <c r="C5" s="9" t="s">
        <v>71</v>
      </c>
      <c r="D5" s="9" t="s">
        <v>0</v>
      </c>
      <c r="E5" s="9" t="s">
        <v>2</v>
      </c>
      <c r="F5" s="10" t="s">
        <v>78</v>
      </c>
      <c r="G5" s="10" t="s">
        <v>5</v>
      </c>
      <c r="H5" s="10" t="s">
        <v>3</v>
      </c>
      <c r="I5" s="11" t="s">
        <v>4</v>
      </c>
    </row>
    <row r="6" spans="1:9" s="6" customFormat="1" ht="30" customHeight="1">
      <c r="A6" s="24">
        <v>3122</v>
      </c>
      <c r="B6" s="12" t="s">
        <v>6</v>
      </c>
      <c r="C6" s="12" t="s">
        <v>7</v>
      </c>
      <c r="D6" s="13" t="s">
        <v>8</v>
      </c>
      <c r="E6" s="12" t="s">
        <v>9</v>
      </c>
      <c r="F6" s="14">
        <v>2601976</v>
      </c>
      <c r="G6" s="14">
        <v>1040790.4</v>
      </c>
      <c r="H6" s="14">
        <v>884671.84</v>
      </c>
      <c r="I6" s="21">
        <v>156118.56000000006</v>
      </c>
    </row>
    <row r="7" spans="1:9" s="6" customFormat="1" ht="30" customHeight="1">
      <c r="A7" s="24">
        <v>3123</v>
      </c>
      <c r="B7" s="12" t="s">
        <v>10</v>
      </c>
      <c r="C7" s="12" t="s">
        <v>11</v>
      </c>
      <c r="D7" s="13" t="s">
        <v>12</v>
      </c>
      <c r="E7" s="12" t="s">
        <v>13</v>
      </c>
      <c r="F7" s="14">
        <v>2071065</v>
      </c>
      <c r="G7" s="14">
        <v>828426</v>
      </c>
      <c r="H7" s="14">
        <v>704162.1</v>
      </c>
      <c r="I7" s="21">
        <v>124263.90000000002</v>
      </c>
    </row>
    <row r="8" spans="1:9" s="6" customFormat="1" ht="30" customHeight="1">
      <c r="A8" s="24">
        <v>3121</v>
      </c>
      <c r="B8" s="12" t="s">
        <v>14</v>
      </c>
      <c r="C8" s="12" t="s">
        <v>15</v>
      </c>
      <c r="D8" s="13" t="s">
        <v>16</v>
      </c>
      <c r="E8" s="12" t="s">
        <v>17</v>
      </c>
      <c r="F8" s="14">
        <v>1414971</v>
      </c>
      <c r="G8" s="14">
        <v>565988.4</v>
      </c>
      <c r="H8" s="14">
        <v>481090.14</v>
      </c>
      <c r="I8" s="21">
        <v>84898.26000000001</v>
      </c>
    </row>
    <row r="9" spans="1:9" s="6" customFormat="1" ht="30" customHeight="1">
      <c r="A9" s="24">
        <v>3122</v>
      </c>
      <c r="B9" s="12" t="s">
        <v>18</v>
      </c>
      <c r="C9" s="12" t="s">
        <v>19</v>
      </c>
      <c r="D9" s="13" t="s">
        <v>20</v>
      </c>
      <c r="E9" s="12" t="s">
        <v>21</v>
      </c>
      <c r="F9" s="14">
        <v>1070137</v>
      </c>
      <c r="G9" s="14">
        <v>428054.80000000005</v>
      </c>
      <c r="H9" s="14">
        <v>363846.58</v>
      </c>
      <c r="I9" s="21">
        <v>64208.22000000003</v>
      </c>
    </row>
    <row r="10" spans="1:9" s="6" customFormat="1" ht="30" customHeight="1">
      <c r="A10" s="25">
        <v>3121</v>
      </c>
      <c r="B10" s="12" t="s">
        <v>22</v>
      </c>
      <c r="C10" s="12" t="s">
        <v>23</v>
      </c>
      <c r="D10" s="15" t="s">
        <v>24</v>
      </c>
      <c r="E10" s="12" t="s">
        <v>25</v>
      </c>
      <c r="F10" s="14">
        <v>1056080</v>
      </c>
      <c r="G10" s="14">
        <v>422432</v>
      </c>
      <c r="H10" s="14">
        <v>359067.2</v>
      </c>
      <c r="I10" s="21">
        <v>63364.79999999999</v>
      </c>
    </row>
    <row r="11" spans="1:9" s="6" customFormat="1" ht="30" customHeight="1">
      <c r="A11" s="25">
        <v>3121</v>
      </c>
      <c r="B11" s="12" t="s">
        <v>26</v>
      </c>
      <c r="C11" s="12" t="s">
        <v>27</v>
      </c>
      <c r="D11" s="15" t="s">
        <v>28</v>
      </c>
      <c r="E11" s="12" t="s">
        <v>29</v>
      </c>
      <c r="F11" s="14">
        <v>1275738</v>
      </c>
      <c r="G11" s="14">
        <v>510295.2</v>
      </c>
      <c r="H11" s="14">
        <v>433750.92</v>
      </c>
      <c r="I11" s="21">
        <v>76544.28000000003</v>
      </c>
    </row>
    <row r="12" spans="1:9" s="6" customFormat="1" ht="30" customHeight="1">
      <c r="A12" s="24">
        <v>3122</v>
      </c>
      <c r="B12" s="12" t="s">
        <v>30</v>
      </c>
      <c r="C12" s="12" t="s">
        <v>31</v>
      </c>
      <c r="D12" s="15" t="s">
        <v>32</v>
      </c>
      <c r="E12" s="12" t="s">
        <v>33</v>
      </c>
      <c r="F12" s="14">
        <v>2311917</v>
      </c>
      <c r="G12" s="14">
        <v>924766.8</v>
      </c>
      <c r="H12" s="14">
        <v>786051.78</v>
      </c>
      <c r="I12" s="21">
        <v>138715.02000000002</v>
      </c>
    </row>
    <row r="13" spans="1:9" s="6" customFormat="1" ht="30" customHeight="1">
      <c r="A13" s="24">
        <v>3121</v>
      </c>
      <c r="B13" s="12" t="s">
        <v>35</v>
      </c>
      <c r="C13" s="12" t="s">
        <v>36</v>
      </c>
      <c r="D13" s="15" t="s">
        <v>37</v>
      </c>
      <c r="E13" s="12" t="s">
        <v>38</v>
      </c>
      <c r="F13" s="14">
        <v>1165385</v>
      </c>
      <c r="G13" s="14">
        <v>466154</v>
      </c>
      <c r="H13" s="14">
        <v>396230.89999999997</v>
      </c>
      <c r="I13" s="21">
        <v>69923.10000000003</v>
      </c>
    </row>
    <row r="14" spans="1:9" s="6" customFormat="1" ht="30" customHeight="1">
      <c r="A14" s="24">
        <v>3121</v>
      </c>
      <c r="B14" s="12" t="s">
        <v>39</v>
      </c>
      <c r="C14" s="12" t="s">
        <v>40</v>
      </c>
      <c r="D14" s="15" t="s">
        <v>41</v>
      </c>
      <c r="E14" s="12" t="s">
        <v>42</v>
      </c>
      <c r="F14" s="14">
        <v>2202612</v>
      </c>
      <c r="G14" s="14">
        <v>881044.8</v>
      </c>
      <c r="H14" s="14">
        <v>748888.0800000001</v>
      </c>
      <c r="I14" s="21">
        <v>132156.71999999997</v>
      </c>
    </row>
    <row r="15" spans="1:9" s="6" customFormat="1" ht="30" customHeight="1">
      <c r="A15" s="24">
        <v>3121</v>
      </c>
      <c r="B15" s="12" t="s">
        <v>43</v>
      </c>
      <c r="C15" s="12" t="s">
        <v>44</v>
      </c>
      <c r="D15" s="15" t="s">
        <v>45</v>
      </c>
      <c r="E15" s="12" t="s">
        <v>46</v>
      </c>
      <c r="F15" s="14">
        <v>1707622</v>
      </c>
      <c r="G15" s="14">
        <v>683048.8</v>
      </c>
      <c r="H15" s="14">
        <v>580591.48</v>
      </c>
      <c r="I15" s="21">
        <v>102457.32000000007</v>
      </c>
    </row>
    <row r="16" spans="1:9" s="6" customFormat="1" ht="30" customHeight="1">
      <c r="A16" s="24">
        <v>3123</v>
      </c>
      <c r="B16" s="12" t="s">
        <v>47</v>
      </c>
      <c r="C16" s="12" t="s">
        <v>48</v>
      </c>
      <c r="D16" s="15" t="s">
        <v>49</v>
      </c>
      <c r="E16" s="12" t="s">
        <v>50</v>
      </c>
      <c r="F16" s="14">
        <v>2142224</v>
      </c>
      <c r="G16" s="14">
        <v>856889.6000000001</v>
      </c>
      <c r="H16" s="14">
        <v>728356.16</v>
      </c>
      <c r="I16" s="21">
        <v>128533.44000000006</v>
      </c>
    </row>
    <row r="17" spans="1:9" s="6" customFormat="1" ht="30" customHeight="1">
      <c r="A17" s="24">
        <v>3122</v>
      </c>
      <c r="B17" s="12" t="s">
        <v>51</v>
      </c>
      <c r="C17" s="12" t="s">
        <v>52</v>
      </c>
      <c r="D17" s="15" t="s">
        <v>53</v>
      </c>
      <c r="E17" s="12" t="s">
        <v>54</v>
      </c>
      <c r="F17" s="14">
        <v>1739128</v>
      </c>
      <c r="G17" s="14">
        <v>695651.2000000001</v>
      </c>
      <c r="H17" s="14">
        <v>591303.52</v>
      </c>
      <c r="I17" s="21">
        <v>104347.68000000005</v>
      </c>
    </row>
    <row r="18" spans="1:9" s="6" customFormat="1" ht="30" customHeight="1">
      <c r="A18" s="24">
        <v>3123</v>
      </c>
      <c r="B18" s="12" t="s">
        <v>55</v>
      </c>
      <c r="C18" s="12" t="s">
        <v>56</v>
      </c>
      <c r="D18" s="15" t="s">
        <v>57</v>
      </c>
      <c r="E18" s="12" t="s">
        <v>58</v>
      </c>
      <c r="F18" s="14">
        <v>1116322</v>
      </c>
      <c r="G18" s="14">
        <v>446528.80000000005</v>
      </c>
      <c r="H18" s="14">
        <v>379549.48000000004</v>
      </c>
      <c r="I18" s="21">
        <v>66979.32</v>
      </c>
    </row>
    <row r="19" spans="1:9" s="6" customFormat="1" ht="30" customHeight="1">
      <c r="A19" s="24">
        <v>3121</v>
      </c>
      <c r="B19" s="12" t="s">
        <v>59</v>
      </c>
      <c r="C19" s="12" t="s">
        <v>60</v>
      </c>
      <c r="D19" s="15" t="s">
        <v>61</v>
      </c>
      <c r="E19" s="12" t="s">
        <v>62</v>
      </c>
      <c r="F19" s="14">
        <v>680334</v>
      </c>
      <c r="G19" s="14">
        <v>272133.60000000003</v>
      </c>
      <c r="H19" s="14">
        <v>231313.56000000003</v>
      </c>
      <c r="I19" s="21">
        <v>40820.04000000001</v>
      </c>
    </row>
    <row r="20" spans="1:9" s="6" customFormat="1" ht="30" customHeight="1">
      <c r="A20" s="24">
        <v>3121</v>
      </c>
      <c r="B20" s="12" t="s">
        <v>63</v>
      </c>
      <c r="C20" s="12" t="s">
        <v>64</v>
      </c>
      <c r="D20" s="15" t="s">
        <v>65</v>
      </c>
      <c r="E20" s="12" t="s">
        <v>66</v>
      </c>
      <c r="F20" s="14">
        <v>1226391</v>
      </c>
      <c r="G20" s="14">
        <v>490556.4</v>
      </c>
      <c r="H20" s="14">
        <v>416972.94</v>
      </c>
      <c r="I20" s="21">
        <v>73583.46000000002</v>
      </c>
    </row>
    <row r="21" spans="1:9" s="6" customFormat="1" ht="30" customHeight="1" thickBot="1">
      <c r="A21" s="26">
        <v>3122</v>
      </c>
      <c r="B21" s="16" t="s">
        <v>67</v>
      </c>
      <c r="C21" s="16" t="s">
        <v>68</v>
      </c>
      <c r="D21" s="17" t="s">
        <v>69</v>
      </c>
      <c r="E21" s="16" t="s">
        <v>70</v>
      </c>
      <c r="F21" s="18">
        <v>1522400</v>
      </c>
      <c r="G21" s="18">
        <v>608960</v>
      </c>
      <c r="H21" s="18">
        <v>517616</v>
      </c>
      <c r="I21" s="27">
        <v>91344</v>
      </c>
    </row>
    <row r="22" spans="1:9" s="6" customFormat="1" ht="30" customHeight="1">
      <c r="A22" s="30" t="s">
        <v>72</v>
      </c>
      <c r="B22" s="31"/>
      <c r="C22" s="31"/>
      <c r="D22" s="31"/>
      <c r="E22" s="31"/>
      <c r="F22" s="19">
        <f>SUM(F6:F21)</f>
        <v>25304302</v>
      </c>
      <c r="G22" s="19">
        <f>SUM(G6:G21)</f>
        <v>10121720.799999999</v>
      </c>
      <c r="H22" s="19">
        <f>SUM(H6:H21)</f>
        <v>8603462.680000002</v>
      </c>
      <c r="I22" s="20">
        <f>SUM(I6:I21)</f>
        <v>1518258.1200000003</v>
      </c>
    </row>
    <row r="23" spans="1:9" s="6" customFormat="1" ht="30" customHeight="1">
      <c r="A23" s="32" t="s">
        <v>73</v>
      </c>
      <c r="B23" s="33"/>
      <c r="C23" s="33"/>
      <c r="D23" s="33"/>
      <c r="E23" s="33"/>
      <c r="F23" s="14">
        <f>SUM(F8,F10,F11,F13,F14,F15,F19,F20)</f>
        <v>10729133</v>
      </c>
      <c r="G23" s="14">
        <f>SUM(G8,G10,G11,G13,G14,G15,G19,G20)</f>
        <v>4291653.2</v>
      </c>
      <c r="H23" s="14">
        <f>SUM(H8,H10,H11,H13,H14,H15,H19,H20)</f>
        <v>3647905.22</v>
      </c>
      <c r="I23" s="21">
        <f>SUM(I8,I10,I11,I13,I14,I15,I19,I20)</f>
        <v>643747.9800000002</v>
      </c>
    </row>
    <row r="24" spans="1:9" s="6" customFormat="1" ht="30" customHeight="1">
      <c r="A24" s="32" t="s">
        <v>74</v>
      </c>
      <c r="B24" s="33"/>
      <c r="C24" s="33"/>
      <c r="D24" s="33"/>
      <c r="E24" s="33"/>
      <c r="F24" s="14">
        <f>SUM(F6,F9,F12,F21,F17)</f>
        <v>9245558</v>
      </c>
      <c r="G24" s="14">
        <f>SUM(G6,G9,G12,G21,G17)</f>
        <v>3698223.2</v>
      </c>
      <c r="H24" s="14">
        <f>SUM(H6,H9,H12,H21,H17)</f>
        <v>3143489.72</v>
      </c>
      <c r="I24" s="21">
        <f>SUM(I6,I9,I12,I21,I17)</f>
        <v>554733.4800000002</v>
      </c>
    </row>
    <row r="25" spans="1:9" s="6" customFormat="1" ht="30" customHeight="1" thickBot="1">
      <c r="A25" s="34" t="s">
        <v>75</v>
      </c>
      <c r="B25" s="35"/>
      <c r="C25" s="35"/>
      <c r="D25" s="35"/>
      <c r="E25" s="35"/>
      <c r="F25" s="22">
        <f>SUM(F7,F16,F18,)</f>
        <v>5329611</v>
      </c>
      <c r="G25" s="22">
        <f>SUM(G7,G16,G18,)</f>
        <v>2131844.4000000004</v>
      </c>
      <c r="H25" s="22">
        <f>SUM(H7,H16,H18,)</f>
        <v>1812067.74</v>
      </c>
      <c r="I25" s="23">
        <f>SUM(I7,I16,I18,)</f>
        <v>319776.6600000001</v>
      </c>
    </row>
    <row r="26" spans="1:9" ht="30.75" customHeight="1" hidden="1" thickBot="1">
      <c r="A26" s="2"/>
      <c r="B26" s="3"/>
      <c r="C26" s="3"/>
      <c r="D26" s="3"/>
      <c r="E26" s="3"/>
      <c r="F26" s="4">
        <f>SUM(F23:F25)</f>
        <v>25304302</v>
      </c>
      <c r="G26" s="4">
        <f>SUM(G23:G25)</f>
        <v>10121720.8</v>
      </c>
      <c r="H26" s="4">
        <f>SUM(H23:H25)</f>
        <v>8603462.68</v>
      </c>
      <c r="I26" s="5">
        <f>SUM(I23:I25)</f>
        <v>1518258.1200000006</v>
      </c>
    </row>
    <row r="27" spans="6:9" ht="15">
      <c r="F27" s="1"/>
      <c r="G27" s="1"/>
      <c r="H27" s="1"/>
      <c r="I27" s="1"/>
    </row>
    <row r="28" spans="6:9" ht="15">
      <c r="F28" s="1"/>
      <c r="G28" s="1"/>
      <c r="H28" s="1"/>
      <c r="I28" s="1"/>
    </row>
    <row r="29" spans="6:9" ht="15">
      <c r="F29" s="1"/>
      <c r="G29" s="1"/>
      <c r="H29" s="1"/>
      <c r="I29" s="1"/>
    </row>
    <row r="30" spans="6:9" ht="15">
      <c r="F30" s="1"/>
      <c r="G30" s="1"/>
      <c r="H30" s="1"/>
      <c r="I30" s="1"/>
    </row>
    <row r="31" spans="6:9" ht="15">
      <c r="F31" s="1"/>
      <c r="G31" s="1"/>
      <c r="H31" s="1"/>
      <c r="I31" s="1"/>
    </row>
    <row r="32" spans="6:9" ht="15">
      <c r="F32" s="1"/>
      <c r="G32" s="1"/>
      <c r="H32" s="1"/>
      <c r="I32" s="1"/>
    </row>
    <row r="33" spans="6:9" ht="15">
      <c r="F33" s="1"/>
      <c r="G33" s="1"/>
      <c r="H33" s="1"/>
      <c r="I33" s="1"/>
    </row>
  </sheetData>
  <sheetProtection/>
  <mergeCells count="5">
    <mergeCell ref="B4:I4"/>
    <mergeCell ref="A22:E22"/>
    <mergeCell ref="A23:E23"/>
    <mergeCell ref="A24:E24"/>
    <mergeCell ref="A25:E25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2013-08-08T12:10:48Z</dcterms:modified>
  <cp:category/>
  <cp:version/>
  <cp:contentType/>
  <cp:contentStatus/>
</cp:coreProperties>
</file>