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880" windowHeight="6330" activeTab="0"/>
  </bookViews>
  <sheets>
    <sheet name="list" sheetId="1" r:id="rId1"/>
  </sheets>
  <definedNames>
    <definedName name="_xlnm._FilterDatabase" localSheetId="0" hidden="1">'list'!$A$5:$Q$18</definedName>
    <definedName name="_xlnm.Print_Titles" localSheetId="0">'list'!$5:$5</definedName>
    <definedName name="_xlnm.Print_Area" localSheetId="0">'list'!$A$1:$X$42</definedName>
  </definedNames>
  <calcPr fullCalcOnLoad="1"/>
</workbook>
</file>

<file path=xl/sharedStrings.xml><?xml version="1.0" encoding="utf-8"?>
<sst xmlns="http://schemas.openxmlformats.org/spreadsheetml/2006/main" count="151" uniqueCount="111">
  <si>
    <t>Poskytovatel</t>
  </si>
  <si>
    <t>chráněné bydlení</t>
  </si>
  <si>
    <t>Občanské sdružení pro podporu a péči o duševně nemocné VOR Jihlava</t>
  </si>
  <si>
    <t>Chráněné bydlení</t>
  </si>
  <si>
    <t>odborné sociální poradenství</t>
  </si>
  <si>
    <t>Oblastní charita Pelhřimov</t>
  </si>
  <si>
    <t>Svaz neslyšících a nedoslýchavých v ČR Krajská organizace Vysočina</t>
  </si>
  <si>
    <t>odlehčovací služby</t>
  </si>
  <si>
    <t>osobní asistence</t>
  </si>
  <si>
    <t>Osobní asistence</t>
  </si>
  <si>
    <t>ŽIVOT 90 - Jihlava</t>
  </si>
  <si>
    <t>IČO</t>
  </si>
  <si>
    <t>Identifikátor služby</t>
  </si>
  <si>
    <t>Druh služby</t>
  </si>
  <si>
    <t>Název služby</t>
  </si>
  <si>
    <t>MPSV 2009</t>
  </si>
  <si>
    <t>Kraj 2009</t>
  </si>
  <si>
    <t>MPSV 2010</t>
  </si>
  <si>
    <t>Kraj 2010</t>
  </si>
  <si>
    <t>MPSV + kraj 2009</t>
  </si>
  <si>
    <t>20% z těchto příjmů  na službu od kraje</t>
  </si>
  <si>
    <t>§4351</t>
  </si>
  <si>
    <t>§4356</t>
  </si>
  <si>
    <t>§4373</t>
  </si>
  <si>
    <t>pol.5223</t>
  </si>
  <si>
    <t>pol.5222</t>
  </si>
  <si>
    <t>Záloha ve výši 8% ze součtu dotací MPSV+kraj 2009</t>
  </si>
  <si>
    <t>§4312</t>
  </si>
  <si>
    <t>MPSV + kraj 2010</t>
  </si>
  <si>
    <t>MPSV 2010-poskytnutá dotace</t>
  </si>
  <si>
    <t>Kraj 2010- poskytnutá dotace</t>
  </si>
  <si>
    <t>celkem</t>
  </si>
  <si>
    <t xml:space="preserve"> </t>
  </si>
  <si>
    <t>pol.5321</t>
  </si>
  <si>
    <t>§4355</t>
  </si>
  <si>
    <t xml:space="preserve"> Kapitola Sociální věci:               § a položka </t>
  </si>
  <si>
    <t xml:space="preserve">         ID</t>
  </si>
  <si>
    <t>O00097.0007</t>
  </si>
  <si>
    <t>O00097.0008</t>
  </si>
  <si>
    <t>O00097.0009</t>
  </si>
  <si>
    <t>O00097.0010</t>
  </si>
  <si>
    <t>O00097.0011</t>
  </si>
  <si>
    <t>O00097.0013</t>
  </si>
  <si>
    <t>O00097.0014</t>
  </si>
  <si>
    <t>O00097.0016</t>
  </si>
  <si>
    <t>Komentář</t>
  </si>
  <si>
    <t>pečovatelská služba</t>
  </si>
  <si>
    <t>Pečovatelská služba</t>
  </si>
  <si>
    <t>potřeba dofinancování do stanovené výše částky na úvazek, tj. 140 tis./úv. (z nedostatku financí ve 2. kole DŘ MPSV služba zafinancována jen částečně). Od 2011 služba vyjíždí do okolních vesnic.</t>
  </si>
  <si>
    <t>SAS pro rodiny s dětmi</t>
  </si>
  <si>
    <t>nová služba od 1.6.2011, z nedostatku financí ve 2. kole DŘ MPSV nebylo možno finančně podpořit, navržená částka je nutná pro fungování služby do konce letošního roku. Dle vyjádření ředitelky organizace poptávka po službě narůstá. Jedná se o jedinou službu tohoto druhu na okrese Pelhřimov.</t>
  </si>
  <si>
    <t>domov pro seniory</t>
  </si>
  <si>
    <t xml:space="preserve">na dofinancování mezd 3 osobních asistentů za období 9-12/2011.   ( 7 asistentů placeno z ÚP,  3  financováni z vlastních zdrojů) </t>
  </si>
  <si>
    <t>Domov pro seniory</t>
  </si>
  <si>
    <t>Občanské sdružení Benediktus</t>
  </si>
  <si>
    <t>soc.terapeut.dílny</t>
  </si>
  <si>
    <t>zvyšující se ceny pohon.hmot</t>
  </si>
  <si>
    <t>nájemné, služby spojené s provozem, mzda pracovníka (0,5 úv.)</t>
  </si>
  <si>
    <t>Hospicové hnutí Vysočina</t>
  </si>
  <si>
    <t>Poradna RUTH</t>
  </si>
  <si>
    <t>narůstající počet klientů - zvyšující se poptávka po službě. Služba poskytována především v malých obcích, což představuje zvýšené náklady na pohon.hmoty, jejichž cena stále stoupá.</t>
  </si>
  <si>
    <t>nová služba od 1.10.2011</t>
  </si>
  <si>
    <t xml:space="preserve">na činnost centra </t>
  </si>
  <si>
    <t>Výpadek dotace MPSV na prorodinnou politiku.</t>
  </si>
  <si>
    <t>Nová služba, která prozatím není financována z MPSV (projekt ROP - nutnost zajištění udržitelnosti služby)</t>
  </si>
  <si>
    <t>Částku lze převést z dobrovolnictví. Další částka do výše požadovaných 700 000 Kč by musela být získána z rezervy kraje, ale byla by nad rámec schváleného systému pro hospicovou péči.</t>
  </si>
  <si>
    <t>Občanská poradna</t>
  </si>
  <si>
    <t>z důvodu omezených zdrojů nebylo možno získat další dotaci ve  2. kole DŘ MPSV a  finanční zabezpečení provozu z veřejných zdrojů nedosahuje úrovně roku 2010, proto je nutné dofinancování z rozpočtu kraje.</t>
  </si>
  <si>
    <t>sociální poradenství</t>
  </si>
  <si>
    <t>Sociální centrum města Světlá nad Sázavou</t>
  </si>
  <si>
    <t>Centrum pro rodinu a sociální péči Vysočina</t>
  </si>
  <si>
    <t>Centrum sociálních služeb LADA Lukavec</t>
  </si>
  <si>
    <t>poradenství</t>
  </si>
  <si>
    <t>narůstající počet klientů s žádostí o pomoc v oblasti zadlužení.</t>
  </si>
  <si>
    <t>narůstající počet klientů - zvyšující se poptávka po službě.  Od 1. 7. 2011 navýšení úvazku o 0,75 - rozšíření PS do Panských Dubenek.</t>
  </si>
  <si>
    <t>CIRCLE OF LIFE</t>
  </si>
  <si>
    <t>terapeutické komunity</t>
  </si>
  <si>
    <t>pokles dotací z RVKPP</t>
  </si>
  <si>
    <t>bude řešeno převodem z dotací poskytnutých na dobrovolnictví na 2011</t>
  </si>
  <si>
    <t>Kapitola Sociální věci: § a položka</t>
  </si>
  <si>
    <t>§ 4357, pol. 5321</t>
  </si>
  <si>
    <t>§ 4357, pol. 5221</t>
  </si>
  <si>
    <t>§ 4312, pol. 5222</t>
  </si>
  <si>
    <t>§ 4376, pol. 5222</t>
  </si>
  <si>
    <t>§ 4359, pol. 5321</t>
  </si>
  <si>
    <t>§ 4354, pol. 5222</t>
  </si>
  <si>
    <t>§ 4377, pol. 5222</t>
  </si>
  <si>
    <t>§ 4351, pol. 5222</t>
  </si>
  <si>
    <t>§ 4312, pol. 5223</t>
  </si>
  <si>
    <t>§ 4351, pol. 5223</t>
  </si>
  <si>
    <t>§ 4351, pol. 5321</t>
  </si>
  <si>
    <t>Farní charita Počátky</t>
  </si>
  <si>
    <t>§ 4351, pol. 5212</t>
  </si>
  <si>
    <t>FOKUS Vysočina</t>
  </si>
  <si>
    <t>§ 4371, pol. 5223</t>
  </si>
  <si>
    <t>§ 4339, pol.5223</t>
  </si>
  <si>
    <t>§ 4399, pol. 5222</t>
  </si>
  <si>
    <t>Návrh na vyplacení 3. části dotace od kraje na rok 2011</t>
  </si>
  <si>
    <t>Poradna Havlíčkův Brod</t>
  </si>
  <si>
    <t>Rekapitulace</t>
  </si>
  <si>
    <t>§ 4339, pol. 5223</t>
  </si>
  <si>
    <t>Poliklinika Velká Bíteš, příspěvková organizace</t>
  </si>
  <si>
    <t>DS Stříbrné terasy o.p.s.</t>
  </si>
  <si>
    <t>Diecézní charita Brno, Oblastní charita Třebíč</t>
  </si>
  <si>
    <t xml:space="preserve">Centrum pro rodinu a sociální péči </t>
  </si>
  <si>
    <t>Dagmar Urbanová</t>
  </si>
  <si>
    <t>Poskytování služeb pro rodinu a domácnost</t>
  </si>
  <si>
    <t>navýšení kapacity lůžek o 26 na celkových 115 lůžek od 1.11.2011.</t>
  </si>
  <si>
    <r>
      <t xml:space="preserve">nová služba od 1. 2. 2011, od 7/2011 plánovaný počet klientů  6. </t>
    </r>
    <r>
      <rPr>
        <sz val="10"/>
        <rFont val="Arial CE"/>
        <family val="0"/>
      </rPr>
      <t>Doporučeno k podpoře při jednání komise sociální a pro protidrogovou politiku dne 15. 9. 2011.</t>
    </r>
  </si>
  <si>
    <t>propagace služeb pro duševně nemocné - Týdny duševního zdraví.</t>
  </si>
  <si>
    <t>soc. služby pro duševně nemocné</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</si>
</sst>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7">
    <font>
      <sz val="10"/>
      <name val="Arial CE"/>
      <family val="0"/>
    </font>
    <font>
      <sz val="8"/>
      <name val="Tahoma"/>
      <family val="2"/>
    </font>
    <font>
      <b/>
      <sz val="10"/>
      <name val="Arial CE"/>
      <family val="2"/>
    </font>
    <font>
      <u val="single"/>
      <sz val="10"/>
      <color indexed="12"/>
      <name val="Arial CE"/>
      <family val="0"/>
    </font>
    <font>
      <u val="single"/>
      <sz val="10"/>
      <color indexed="36"/>
      <name val="Arial CE"/>
      <family val="0"/>
    </font>
    <font>
      <sz val="10"/>
      <color indexed="10"/>
      <name val="Arial CE"/>
      <family val="0"/>
    </font>
    <font>
      <sz val="10"/>
      <name val="Arial"/>
      <family val="2"/>
    </font>
  </fonts>
  <fills count="3">
    <fill>
      <patternFill/>
    </fill>
    <fill>
      <patternFill patternType="gray125"/>
    </fill>
    <fill>
      <patternFill patternType="solid">
        <fgColor indexed="9"/>
        <bgColor indexed="64"/>
      </patternFill>
    </fill>
  </fills>
  <borders count="19">
    <border>
      <left/>
      <right/>
      <top/>
      <bottom/>
      <diagonal/>
    </border>
    <border>
      <left style="thin"/>
      <right style="thin"/>
      <top style="thin"/>
      <bottom style="thin"/>
    </border>
    <border>
      <left style="thin"/>
      <right style="thin"/>
      <top style="medium"/>
      <bottom style="medium"/>
    </border>
    <border>
      <left style="medium"/>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color indexed="63"/>
      </top>
      <bottom style="medium">
        <color indexed="22"/>
      </bottom>
    </border>
    <border>
      <left>
        <color indexed="63"/>
      </left>
      <right style="medium">
        <color indexed="22"/>
      </right>
      <top>
        <color indexed="63"/>
      </top>
      <bottom style="medium">
        <color indexed="22"/>
      </bottom>
    </border>
    <border>
      <left style="thin"/>
      <right style="medium"/>
      <top style="medium"/>
      <bottom style="thin"/>
    </border>
    <border>
      <left style="medium"/>
      <right style="thin"/>
      <top style="medium"/>
      <bottom style="thin"/>
    </border>
    <border>
      <left style="medium"/>
      <right style="thin"/>
      <top style="thin"/>
      <bottom style="thin"/>
    </border>
    <border>
      <left>
        <color indexed="63"/>
      </left>
      <right style="medium"/>
      <top style="medium"/>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medium"/>
    </border>
    <border>
      <left>
        <color indexed="63"/>
      </left>
      <right style="thin"/>
      <top style="medium"/>
      <bottom style="medium"/>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cellStyleXfs>
  <cellXfs count="67">
    <xf numFmtId="0" fontId="0" fillId="0" borderId="0" xfId="0" applyAlignment="1">
      <alignment/>
    </xf>
    <xf numFmtId="3" fontId="0" fillId="0" borderId="1" xfId="0" applyNumberFormat="1" applyBorder="1" applyAlignment="1">
      <alignment wrapText="1"/>
    </xf>
    <xf numFmtId="0" fontId="0" fillId="0" borderId="0" xfId="0" applyAlignment="1">
      <alignment vertical="top"/>
    </xf>
    <xf numFmtId="0" fontId="0" fillId="0" borderId="1" xfId="0" applyBorder="1" applyAlignment="1">
      <alignment vertical="top" wrapText="1"/>
    </xf>
    <xf numFmtId="3" fontId="0" fillId="0" borderId="1" xfId="0" applyNumberFormat="1" applyBorder="1" applyAlignment="1">
      <alignment vertical="top" wrapText="1"/>
    </xf>
    <xf numFmtId="3" fontId="0" fillId="0" borderId="0" xfId="0" applyNumberFormat="1" applyAlignment="1">
      <alignment/>
    </xf>
    <xf numFmtId="0" fontId="0" fillId="0" borderId="2" xfId="0" applyBorder="1" applyAlignment="1">
      <alignment vertical="top"/>
    </xf>
    <xf numFmtId="0" fontId="2" fillId="0" borderId="3" xfId="0" applyFont="1" applyBorder="1" applyAlignment="1">
      <alignment vertical="top"/>
    </xf>
    <xf numFmtId="0" fontId="2" fillId="0" borderId="4" xfId="0" applyFont="1" applyBorder="1" applyAlignment="1">
      <alignment vertical="top"/>
    </xf>
    <xf numFmtId="0" fontId="2" fillId="0" borderId="2" xfId="0" applyFont="1" applyBorder="1" applyAlignment="1">
      <alignment vertical="top"/>
    </xf>
    <xf numFmtId="0" fontId="2" fillId="0" borderId="2" xfId="0" applyFont="1" applyBorder="1" applyAlignment="1">
      <alignment vertical="top" wrapText="1"/>
    </xf>
    <xf numFmtId="0" fontId="2" fillId="0" borderId="0" xfId="0" applyFont="1" applyAlignment="1">
      <alignment vertical="top"/>
    </xf>
    <xf numFmtId="3" fontId="0" fillId="0" borderId="0" xfId="0" applyNumberFormat="1" applyAlignment="1">
      <alignment vertical="top"/>
    </xf>
    <xf numFmtId="0" fontId="0" fillId="0" borderId="1" xfId="0" applyFont="1" applyBorder="1" applyAlignment="1">
      <alignment vertical="top" wrapText="1"/>
    </xf>
    <xf numFmtId="0" fontId="0" fillId="0" borderId="0" xfId="0" applyFill="1" applyAlignment="1">
      <alignment vertical="top"/>
    </xf>
    <xf numFmtId="3" fontId="0" fillId="0" borderId="1" xfId="0" applyNumberFormat="1" applyFill="1" applyBorder="1" applyAlignment="1">
      <alignment wrapText="1"/>
    </xf>
    <xf numFmtId="0" fontId="2" fillId="0" borderId="5" xfId="0" applyFont="1" applyBorder="1" applyAlignment="1">
      <alignment vertical="top" wrapText="1"/>
    </xf>
    <xf numFmtId="3" fontId="2" fillId="0" borderId="0" xfId="0" applyNumberFormat="1" applyFont="1" applyAlignment="1">
      <alignment/>
    </xf>
    <xf numFmtId="3" fontId="2" fillId="0" borderId="0" xfId="0" applyNumberFormat="1" applyFont="1" applyFill="1" applyAlignment="1">
      <alignment/>
    </xf>
    <xf numFmtId="0" fontId="0" fillId="0" borderId="0" xfId="0" applyBorder="1" applyAlignment="1">
      <alignment vertical="top" wrapText="1"/>
    </xf>
    <xf numFmtId="0" fontId="0" fillId="0" borderId="0" xfId="0" applyFont="1" applyBorder="1" applyAlignment="1">
      <alignment vertical="top" wrapText="1"/>
    </xf>
    <xf numFmtId="3" fontId="0" fillId="0" borderId="0" xfId="0" applyNumberFormat="1" applyBorder="1" applyAlignment="1">
      <alignment vertical="top" wrapText="1"/>
    </xf>
    <xf numFmtId="3" fontId="0" fillId="0" borderId="0" xfId="0" applyNumberFormat="1" applyBorder="1" applyAlignment="1">
      <alignment wrapText="1"/>
    </xf>
    <xf numFmtId="3" fontId="0" fillId="0" borderId="0" xfId="0" applyNumberFormat="1" applyFill="1" applyBorder="1" applyAlignment="1">
      <alignment wrapText="1"/>
    </xf>
    <xf numFmtId="0" fontId="0" fillId="0" borderId="0" xfId="0" applyFont="1" applyFill="1" applyBorder="1" applyAlignment="1">
      <alignment vertical="top"/>
    </xf>
    <xf numFmtId="0" fontId="0" fillId="0" borderId="1" xfId="0" applyFont="1" applyFill="1" applyBorder="1" applyAlignment="1">
      <alignment vertical="top" wrapText="1"/>
    </xf>
    <xf numFmtId="0" fontId="0" fillId="0" borderId="1" xfId="0" applyFont="1" applyFill="1" applyBorder="1" applyAlignment="1">
      <alignment vertical="top"/>
    </xf>
    <xf numFmtId="0" fontId="0" fillId="0" borderId="6" xfId="0" applyBorder="1" applyAlignment="1">
      <alignment/>
    </xf>
    <xf numFmtId="0" fontId="0" fillId="0" borderId="7" xfId="0" applyBorder="1" applyAlignment="1">
      <alignment/>
    </xf>
    <xf numFmtId="0" fontId="2" fillId="0" borderId="8" xfId="0" applyFont="1" applyFill="1" applyBorder="1" applyAlignment="1">
      <alignment vertical="top"/>
    </xf>
    <xf numFmtId="3" fontId="2" fillId="0" borderId="0" xfId="0" applyNumberFormat="1" applyFont="1" applyFill="1" applyBorder="1" applyAlignment="1">
      <alignment wrapText="1"/>
    </xf>
    <xf numFmtId="0" fontId="2" fillId="0" borderId="2" xfId="0" applyFont="1" applyFill="1" applyBorder="1" applyAlignment="1">
      <alignment vertical="top" wrapText="1"/>
    </xf>
    <xf numFmtId="0" fontId="0" fillId="0" borderId="1" xfId="0" applyFont="1" applyFill="1" applyBorder="1" applyAlignment="1">
      <alignment horizontal="center" vertical="top"/>
    </xf>
    <xf numFmtId="0" fontId="2" fillId="0" borderId="3" xfId="0" applyFont="1" applyBorder="1" applyAlignment="1">
      <alignment horizontal="center" vertical="top"/>
    </xf>
    <xf numFmtId="0" fontId="0" fillId="0" borderId="0" xfId="0" applyBorder="1" applyAlignment="1">
      <alignment vertical="top"/>
    </xf>
    <xf numFmtId="0" fontId="5" fillId="0" borderId="0" xfId="0" applyFont="1" applyAlignment="1">
      <alignment vertical="top"/>
    </xf>
    <xf numFmtId="3" fontId="2" fillId="0" borderId="1" xfId="0" applyNumberFormat="1" applyFont="1" applyFill="1" applyBorder="1" applyAlignment="1">
      <alignment wrapText="1"/>
    </xf>
    <xf numFmtId="0" fontId="0" fillId="0" borderId="1" xfId="0" applyBorder="1" applyAlignment="1">
      <alignment vertical="top"/>
    </xf>
    <xf numFmtId="0" fontId="0" fillId="2" borderId="1" xfId="17" applyFont="1" applyFill="1" applyBorder="1" applyAlignment="1">
      <alignment wrapText="1"/>
    </xf>
    <xf numFmtId="0" fontId="6" fillId="0" borderId="9" xfId="0" applyFont="1" applyBorder="1" applyAlignment="1">
      <alignment/>
    </xf>
    <xf numFmtId="0" fontId="6" fillId="0" borderId="10" xfId="0" applyFont="1" applyBorder="1" applyAlignment="1">
      <alignment/>
    </xf>
    <xf numFmtId="0" fontId="0" fillId="0" borderId="10" xfId="0" applyFont="1" applyBorder="1" applyAlignment="1">
      <alignment vertical="top" wrapText="1"/>
    </xf>
    <xf numFmtId="0" fontId="0" fillId="0" borderId="10" xfId="0" applyBorder="1" applyAlignment="1">
      <alignment vertical="top" wrapText="1"/>
    </xf>
    <xf numFmtId="0" fontId="2" fillId="0" borderId="11" xfId="0" applyFont="1" applyFill="1" applyBorder="1" applyAlignment="1">
      <alignment vertical="top" wrapText="1"/>
    </xf>
    <xf numFmtId="3" fontId="0" fillId="0" borderId="12" xfId="0" applyNumberFormat="1" applyBorder="1" applyAlignment="1">
      <alignment vertical="top" wrapText="1"/>
    </xf>
    <xf numFmtId="3" fontId="0" fillId="0" borderId="12" xfId="0" applyNumberFormat="1" applyBorder="1" applyAlignment="1">
      <alignment wrapText="1"/>
    </xf>
    <xf numFmtId="3" fontId="0" fillId="0" borderId="12" xfId="0" applyNumberFormat="1" applyFill="1" applyBorder="1" applyAlignment="1">
      <alignment wrapText="1"/>
    </xf>
    <xf numFmtId="3" fontId="2" fillId="0" borderId="12" xfId="0" applyNumberFormat="1" applyFont="1" applyFill="1" applyBorder="1" applyAlignment="1">
      <alignment wrapText="1"/>
    </xf>
    <xf numFmtId="0" fontId="0" fillId="0" borderId="12" xfId="0" applyFont="1" applyFill="1" applyBorder="1" applyAlignment="1">
      <alignment vertical="top"/>
    </xf>
    <xf numFmtId="0" fontId="0" fillId="0" borderId="12" xfId="0" applyBorder="1" applyAlignment="1">
      <alignment vertical="top"/>
    </xf>
    <xf numFmtId="0" fontId="0" fillId="0" borderId="12" xfId="0" applyBorder="1" applyAlignment="1">
      <alignment horizontal="left" vertical="top" wrapText="1"/>
    </xf>
    <xf numFmtId="0" fontId="6" fillId="0" borderId="1" xfId="0" applyFont="1" applyBorder="1" applyAlignment="1">
      <alignment/>
    </xf>
    <xf numFmtId="0" fontId="0" fillId="0" borderId="1" xfId="0" applyFill="1" applyBorder="1" applyAlignment="1">
      <alignment vertical="top"/>
    </xf>
    <xf numFmtId="0" fontId="0" fillId="0" borderId="13" xfId="0" applyFont="1" applyBorder="1" applyAlignment="1">
      <alignment vertical="top" wrapText="1"/>
    </xf>
    <xf numFmtId="3" fontId="0" fillId="0" borderId="1" xfId="0" applyNumberFormat="1" applyFont="1" applyBorder="1" applyAlignment="1">
      <alignment vertical="top" wrapText="1"/>
    </xf>
    <xf numFmtId="3" fontId="0" fillId="0" borderId="1" xfId="0" applyNumberFormat="1" applyBorder="1" applyAlignment="1">
      <alignment vertical="top"/>
    </xf>
    <xf numFmtId="3" fontId="2" fillId="0" borderId="1" xfId="0" applyNumberFormat="1" applyFont="1" applyBorder="1" applyAlignment="1">
      <alignment vertical="top"/>
    </xf>
    <xf numFmtId="3" fontId="0" fillId="0" borderId="1" xfId="0" applyNumberFormat="1" applyFont="1" applyFill="1" applyBorder="1" applyAlignment="1">
      <alignment wrapText="1"/>
    </xf>
    <xf numFmtId="0" fontId="0" fillId="0" borderId="14" xfId="0" applyBorder="1" applyAlignment="1">
      <alignment vertical="top"/>
    </xf>
    <xf numFmtId="0" fontId="0" fillId="0" borderId="15" xfId="0" applyBorder="1" applyAlignment="1">
      <alignment vertical="top"/>
    </xf>
    <xf numFmtId="0" fontId="2" fillId="0" borderId="16" xfId="0" applyFont="1" applyFill="1" applyBorder="1" applyAlignment="1">
      <alignment vertical="top" wrapText="1"/>
    </xf>
    <xf numFmtId="0" fontId="0" fillId="0" borderId="17" xfId="0" applyFill="1" applyBorder="1" applyAlignment="1">
      <alignment vertical="top" wrapText="1"/>
    </xf>
    <xf numFmtId="0" fontId="0" fillId="0" borderId="1" xfId="0" applyBorder="1" applyAlignment="1">
      <alignment vertical="top"/>
    </xf>
    <xf numFmtId="0" fontId="2" fillId="0" borderId="14" xfId="0" applyFont="1" applyBorder="1" applyAlignment="1">
      <alignment vertical="top" wrapText="1"/>
    </xf>
    <xf numFmtId="0" fontId="2" fillId="0" borderId="18" xfId="0" applyFont="1" applyBorder="1" applyAlignment="1">
      <alignment vertical="top" wrapText="1"/>
    </xf>
    <xf numFmtId="0" fontId="0" fillId="0" borderId="18" xfId="0" applyBorder="1" applyAlignment="1">
      <alignment vertical="top" wrapText="1"/>
    </xf>
    <xf numFmtId="0" fontId="0" fillId="0" borderId="15" xfId="0" applyBorder="1" applyAlignment="1">
      <alignment vertical="top" wrapText="1"/>
    </xf>
  </cellXfs>
  <cellStyles count="8">
    <cellStyle name="Normal" xfId="0"/>
    <cellStyle name="Comma" xfId="15"/>
    <cellStyle name="Comma [0]" xfId="16"/>
    <cellStyle name="Hyperlink" xfId="17"/>
    <cellStyle name="Currency" xfId="18"/>
    <cellStyle name="Currency [0]" xfId="19"/>
    <cellStyle name="Percent"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I42"/>
  <sheetViews>
    <sheetView tabSelected="1" workbookViewId="0" topLeftCell="A1">
      <selection activeCell="D23" sqref="D23"/>
    </sheetView>
  </sheetViews>
  <sheetFormatPr defaultColWidth="9.00390625" defaultRowHeight="12.75"/>
  <cols>
    <col min="1" max="1" width="9.875" style="2" customWidth="1"/>
    <col min="2" max="2" width="27.75390625" style="2" customWidth="1"/>
    <col min="3" max="3" width="10.25390625" style="2" hidden="1" customWidth="1"/>
    <col min="4" max="4" width="15.25390625" style="2" customWidth="1"/>
    <col min="5" max="5" width="17.75390625" style="2" customWidth="1"/>
    <col min="6" max="6" width="11.00390625" style="2" hidden="1" customWidth="1"/>
    <col min="7" max="7" width="0" style="2" hidden="1" customWidth="1"/>
    <col min="8" max="8" width="11.00390625" style="2" hidden="1" customWidth="1"/>
    <col min="9" max="9" width="0" style="2" hidden="1" customWidth="1"/>
    <col min="10" max="10" width="6.125" style="2" hidden="1" customWidth="1"/>
    <col min="11" max="11" width="10.625" style="2" hidden="1" customWidth="1"/>
    <col min="12" max="12" width="13.00390625" style="2" hidden="1" customWidth="1"/>
    <col min="13" max="15" width="11.625" style="2" hidden="1" customWidth="1"/>
    <col min="16" max="16" width="15.625" style="2" hidden="1" customWidth="1"/>
    <col min="17" max="17" width="13.875" style="2" customWidth="1"/>
    <col min="18" max="19" width="13.875" style="2" hidden="1" customWidth="1"/>
    <col min="20" max="20" width="11.625" style="2" hidden="1" customWidth="1"/>
    <col min="21" max="21" width="11.875" style="2" hidden="1" customWidth="1"/>
    <col min="22" max="22" width="13.375" style="2" hidden="1" customWidth="1"/>
    <col min="23" max="23" width="17.125" style="2" customWidth="1"/>
    <col min="24" max="24" width="50.25390625" style="2" customWidth="1"/>
    <col min="25" max="16384" width="22.25390625" style="2" customWidth="1"/>
  </cols>
  <sheetData>
    <row r="4" spans="17:21" ht="13.5" thickBot="1">
      <c r="Q4" s="14"/>
      <c r="R4" s="14"/>
      <c r="S4" s="14"/>
      <c r="T4" s="14"/>
      <c r="U4" s="14"/>
    </row>
    <row r="5" spans="1:24" s="11" customFormat="1" ht="66" customHeight="1" thickBot="1">
      <c r="A5" s="7" t="s">
        <v>11</v>
      </c>
      <c r="B5" s="8" t="s">
        <v>0</v>
      </c>
      <c r="C5" s="6" t="s">
        <v>12</v>
      </c>
      <c r="D5" s="9" t="s">
        <v>13</v>
      </c>
      <c r="E5" s="9" t="s">
        <v>14</v>
      </c>
      <c r="F5" s="9" t="s">
        <v>15</v>
      </c>
      <c r="G5" s="9" t="s">
        <v>16</v>
      </c>
      <c r="H5" s="9" t="s">
        <v>17</v>
      </c>
      <c r="I5" s="9" t="s">
        <v>18</v>
      </c>
      <c r="J5" s="9"/>
      <c r="K5" s="10" t="s">
        <v>19</v>
      </c>
      <c r="L5" s="10" t="s">
        <v>20</v>
      </c>
      <c r="M5" s="10" t="s">
        <v>26</v>
      </c>
      <c r="N5" s="16" t="s">
        <v>29</v>
      </c>
      <c r="O5" s="16" t="s">
        <v>30</v>
      </c>
      <c r="P5" s="16" t="s">
        <v>28</v>
      </c>
      <c r="Q5" s="10" t="s">
        <v>97</v>
      </c>
      <c r="R5" s="10"/>
      <c r="S5" s="31"/>
      <c r="T5" s="60" t="s">
        <v>35</v>
      </c>
      <c r="U5" s="61"/>
      <c r="V5" s="29" t="s">
        <v>36</v>
      </c>
      <c r="W5" s="43" t="s">
        <v>79</v>
      </c>
      <c r="X5" s="33" t="s">
        <v>45</v>
      </c>
    </row>
    <row r="6" spans="1:35" ht="60" customHeight="1" thickBot="1">
      <c r="A6" s="39">
        <v>842044</v>
      </c>
      <c r="B6" s="25" t="s">
        <v>101</v>
      </c>
      <c r="C6" s="3">
        <v>8089034</v>
      </c>
      <c r="D6" s="13" t="s">
        <v>46</v>
      </c>
      <c r="E6" s="13" t="s">
        <v>47</v>
      </c>
      <c r="F6" s="4">
        <v>1448000</v>
      </c>
      <c r="G6" s="4">
        <v>134000</v>
      </c>
      <c r="H6" s="4">
        <v>1604000</v>
      </c>
      <c r="I6" s="4">
        <v>300000</v>
      </c>
      <c r="J6" s="1"/>
      <c r="K6" s="1">
        <f aca="true" t="shared" si="0" ref="K6:K14">F6+G6</f>
        <v>1582000</v>
      </c>
      <c r="L6" s="1">
        <f aca="true" t="shared" si="1" ref="L6:L14">0.2*K6</f>
        <v>316400</v>
      </c>
      <c r="M6" s="1">
        <f aca="true" t="shared" si="2" ref="M6:M14">0.4*L6</f>
        <v>126560</v>
      </c>
      <c r="N6" s="1">
        <v>1448000</v>
      </c>
      <c r="O6" s="1">
        <v>165600</v>
      </c>
      <c r="P6" s="1">
        <f aca="true" t="shared" si="3" ref="P6:P15">+N6+O6</f>
        <v>1613600</v>
      </c>
      <c r="Q6" s="15">
        <v>138000</v>
      </c>
      <c r="R6" s="15"/>
      <c r="S6" s="15"/>
      <c r="T6" s="32" t="s">
        <v>22</v>
      </c>
      <c r="U6" s="26" t="s">
        <v>24</v>
      </c>
      <c r="V6" s="37" t="s">
        <v>37</v>
      </c>
      <c r="W6" s="52" t="s">
        <v>90</v>
      </c>
      <c r="X6" s="38" t="s">
        <v>48</v>
      </c>
      <c r="Y6" s="27"/>
      <c r="Z6" s="27"/>
      <c r="AA6" s="27"/>
      <c r="AB6" s="27"/>
      <c r="AC6" s="27"/>
      <c r="AD6" s="27"/>
      <c r="AE6" s="27"/>
      <c r="AF6" s="27"/>
      <c r="AG6" s="27"/>
      <c r="AH6" s="27"/>
      <c r="AI6" s="28"/>
    </row>
    <row r="7" spans="1:24" ht="75.75" customHeight="1">
      <c r="A7" s="40">
        <v>47224541</v>
      </c>
      <c r="B7" s="25" t="s">
        <v>5</v>
      </c>
      <c r="C7" s="3">
        <v>8981293</v>
      </c>
      <c r="D7" s="13" t="s">
        <v>49</v>
      </c>
      <c r="E7" s="13" t="s">
        <v>49</v>
      </c>
      <c r="F7" s="4">
        <v>2272000</v>
      </c>
      <c r="G7" s="4">
        <v>278000</v>
      </c>
      <c r="H7" s="4">
        <v>2385000</v>
      </c>
      <c r="I7" s="4">
        <v>410000</v>
      </c>
      <c r="J7" s="1"/>
      <c r="K7" s="1">
        <f t="shared" si="0"/>
        <v>2550000</v>
      </c>
      <c r="L7" s="1">
        <f t="shared" si="1"/>
        <v>510000</v>
      </c>
      <c r="M7" s="1">
        <f t="shared" si="2"/>
        <v>204000</v>
      </c>
      <c r="N7" s="1">
        <v>2272000</v>
      </c>
      <c r="O7" s="1">
        <v>329000</v>
      </c>
      <c r="P7" s="1">
        <f t="shared" si="3"/>
        <v>2601000</v>
      </c>
      <c r="Q7" s="15">
        <v>200000</v>
      </c>
      <c r="R7" s="15"/>
      <c r="S7" s="15"/>
      <c r="T7" s="32" t="s">
        <v>22</v>
      </c>
      <c r="U7" s="26" t="s">
        <v>24</v>
      </c>
      <c r="V7" s="37" t="s">
        <v>38</v>
      </c>
      <c r="W7" s="52" t="s">
        <v>94</v>
      </c>
      <c r="X7" s="3" t="s">
        <v>50</v>
      </c>
    </row>
    <row r="8" spans="1:24" ht="53.25" customHeight="1">
      <c r="A8" s="40">
        <v>47224541</v>
      </c>
      <c r="B8" s="25" t="s">
        <v>5</v>
      </c>
      <c r="C8" s="3"/>
      <c r="D8" s="13" t="s">
        <v>46</v>
      </c>
      <c r="E8" s="13" t="s">
        <v>47</v>
      </c>
      <c r="F8" s="4"/>
      <c r="G8" s="4"/>
      <c r="H8" s="4"/>
      <c r="I8" s="4"/>
      <c r="J8" s="1"/>
      <c r="K8" s="1"/>
      <c r="L8" s="1"/>
      <c r="M8" s="1"/>
      <c r="N8" s="1"/>
      <c r="O8" s="1"/>
      <c r="P8" s="1"/>
      <c r="Q8" s="15">
        <v>60000</v>
      </c>
      <c r="R8" s="15"/>
      <c r="S8" s="15"/>
      <c r="T8" s="32"/>
      <c r="U8" s="26"/>
      <c r="V8" s="37"/>
      <c r="W8" s="52" t="s">
        <v>89</v>
      </c>
      <c r="X8" s="3" t="s">
        <v>60</v>
      </c>
    </row>
    <row r="9" spans="1:24" ht="32.25" customHeight="1">
      <c r="A9" s="40">
        <v>47224541</v>
      </c>
      <c r="B9" s="25" t="s">
        <v>5</v>
      </c>
      <c r="C9" s="3"/>
      <c r="D9" s="13" t="s">
        <v>68</v>
      </c>
      <c r="E9" s="13" t="s">
        <v>66</v>
      </c>
      <c r="F9" s="4"/>
      <c r="G9" s="4"/>
      <c r="H9" s="4"/>
      <c r="I9" s="4"/>
      <c r="J9" s="1"/>
      <c r="K9" s="1"/>
      <c r="L9" s="1"/>
      <c r="M9" s="1"/>
      <c r="N9" s="1"/>
      <c r="O9" s="1"/>
      <c r="P9" s="1"/>
      <c r="Q9" s="15">
        <v>100000</v>
      </c>
      <c r="R9" s="15"/>
      <c r="S9" s="15"/>
      <c r="T9" s="32"/>
      <c r="U9" s="26"/>
      <c r="V9" s="37"/>
      <c r="W9" s="52" t="s">
        <v>88</v>
      </c>
      <c r="X9" s="3" t="s">
        <v>73</v>
      </c>
    </row>
    <row r="10" spans="1:24" ht="42.75" customHeight="1">
      <c r="A10" s="40">
        <v>49056441</v>
      </c>
      <c r="B10" s="25" t="s">
        <v>91</v>
      </c>
      <c r="C10" s="3"/>
      <c r="D10" s="13" t="s">
        <v>46</v>
      </c>
      <c r="E10" s="13" t="s">
        <v>47</v>
      </c>
      <c r="F10" s="4"/>
      <c r="G10" s="4"/>
      <c r="H10" s="4"/>
      <c r="I10" s="4"/>
      <c r="J10" s="1"/>
      <c r="K10" s="1"/>
      <c r="L10" s="1"/>
      <c r="M10" s="1"/>
      <c r="N10" s="1"/>
      <c r="O10" s="1"/>
      <c r="P10" s="1"/>
      <c r="Q10" s="15">
        <v>60000</v>
      </c>
      <c r="R10" s="15"/>
      <c r="S10" s="15"/>
      <c r="T10" s="32"/>
      <c r="U10" s="26"/>
      <c r="V10" s="37"/>
      <c r="W10" s="52" t="s">
        <v>89</v>
      </c>
      <c r="X10" s="3" t="s">
        <v>74</v>
      </c>
    </row>
    <row r="11" spans="1:24" ht="28.5" customHeight="1">
      <c r="A11" s="41">
        <v>28274466</v>
      </c>
      <c r="B11" s="25" t="s">
        <v>102</v>
      </c>
      <c r="C11" s="3"/>
      <c r="D11" s="13" t="s">
        <v>51</v>
      </c>
      <c r="E11" s="13" t="s">
        <v>102</v>
      </c>
      <c r="F11" s="4"/>
      <c r="G11" s="4"/>
      <c r="H11" s="4"/>
      <c r="I11" s="4"/>
      <c r="J11" s="1"/>
      <c r="K11" s="1"/>
      <c r="L11" s="1"/>
      <c r="M11" s="1"/>
      <c r="N11" s="1">
        <v>1750000</v>
      </c>
      <c r="O11" s="1">
        <v>634600</v>
      </c>
      <c r="P11" s="1"/>
      <c r="Q11" s="57">
        <v>124000</v>
      </c>
      <c r="R11" s="15"/>
      <c r="S11" s="15"/>
      <c r="T11" s="32" t="s">
        <v>34</v>
      </c>
      <c r="U11" s="26" t="s">
        <v>33</v>
      </c>
      <c r="V11" s="37" t="s">
        <v>39</v>
      </c>
      <c r="W11" s="52" t="s">
        <v>81</v>
      </c>
      <c r="X11" s="37" t="s">
        <v>61</v>
      </c>
    </row>
    <row r="12" spans="1:24" ht="40.5" customHeight="1">
      <c r="A12" s="40">
        <v>62797549</v>
      </c>
      <c r="B12" s="25" t="s">
        <v>10</v>
      </c>
      <c r="C12" s="3">
        <v>9944950</v>
      </c>
      <c r="D12" s="13" t="s">
        <v>8</v>
      </c>
      <c r="E12" s="13" t="s">
        <v>9</v>
      </c>
      <c r="F12" s="4">
        <v>384000</v>
      </c>
      <c r="G12" s="4">
        <v>327000</v>
      </c>
      <c r="H12" s="4">
        <v>424315</v>
      </c>
      <c r="I12" s="4">
        <v>350000</v>
      </c>
      <c r="J12" s="1"/>
      <c r="K12" s="1">
        <f t="shared" si="0"/>
        <v>711000</v>
      </c>
      <c r="L12" s="1">
        <f t="shared" si="1"/>
        <v>142200</v>
      </c>
      <c r="M12" s="1">
        <f t="shared" si="2"/>
        <v>56880</v>
      </c>
      <c r="N12" s="1">
        <v>384000</v>
      </c>
      <c r="O12" s="1">
        <v>169800</v>
      </c>
      <c r="P12" s="1">
        <f t="shared" si="3"/>
        <v>553800</v>
      </c>
      <c r="Q12" s="15">
        <v>170100</v>
      </c>
      <c r="R12" s="15"/>
      <c r="S12" s="15"/>
      <c r="T12" s="32" t="s">
        <v>23</v>
      </c>
      <c r="U12" s="26" t="s">
        <v>25</v>
      </c>
      <c r="V12" s="37" t="s">
        <v>40</v>
      </c>
      <c r="W12" s="52" t="s">
        <v>87</v>
      </c>
      <c r="X12" s="3" t="s">
        <v>52</v>
      </c>
    </row>
    <row r="13" spans="1:24" ht="36" customHeight="1">
      <c r="A13" s="40">
        <v>70844763</v>
      </c>
      <c r="B13" s="25" t="s">
        <v>69</v>
      </c>
      <c r="C13" s="3">
        <v>7192717</v>
      </c>
      <c r="D13" s="25" t="s">
        <v>51</v>
      </c>
      <c r="E13" s="13" t="s">
        <v>53</v>
      </c>
      <c r="F13" s="4">
        <v>375000</v>
      </c>
      <c r="G13" s="4">
        <v>53000</v>
      </c>
      <c r="H13" s="4">
        <v>498150</v>
      </c>
      <c r="I13" s="4">
        <v>72500</v>
      </c>
      <c r="J13" s="1"/>
      <c r="K13" s="1">
        <f t="shared" si="0"/>
        <v>428000</v>
      </c>
      <c r="L13" s="1">
        <f t="shared" si="1"/>
        <v>85600</v>
      </c>
      <c r="M13" s="1">
        <f t="shared" si="2"/>
        <v>34240</v>
      </c>
      <c r="N13" s="1">
        <v>430000</v>
      </c>
      <c r="O13" s="1">
        <v>62600</v>
      </c>
      <c r="P13" s="1">
        <f t="shared" si="3"/>
        <v>492600</v>
      </c>
      <c r="Q13" s="15">
        <v>301000</v>
      </c>
      <c r="R13" s="15"/>
      <c r="S13" s="15"/>
      <c r="T13" s="32" t="s">
        <v>27</v>
      </c>
      <c r="U13" s="26" t="s">
        <v>25</v>
      </c>
      <c r="V13" s="37" t="s">
        <v>41</v>
      </c>
      <c r="W13" s="52" t="s">
        <v>80</v>
      </c>
      <c r="X13" s="3" t="s">
        <v>107</v>
      </c>
    </row>
    <row r="14" spans="1:24" ht="38.25">
      <c r="A14" s="40">
        <v>70868832</v>
      </c>
      <c r="B14" s="25" t="s">
        <v>54</v>
      </c>
      <c r="C14" s="3">
        <v>1810833</v>
      </c>
      <c r="D14" s="25" t="s">
        <v>55</v>
      </c>
      <c r="E14" s="25" t="s">
        <v>55</v>
      </c>
      <c r="F14" s="4">
        <v>498800</v>
      </c>
      <c r="G14" s="4">
        <v>160000</v>
      </c>
      <c r="H14" s="4">
        <v>651556</v>
      </c>
      <c r="I14" s="4">
        <v>160000</v>
      </c>
      <c r="J14" s="1"/>
      <c r="K14" s="1">
        <f t="shared" si="0"/>
        <v>658800</v>
      </c>
      <c r="L14" s="1">
        <f t="shared" si="1"/>
        <v>131760</v>
      </c>
      <c r="M14" s="1">
        <f t="shared" si="2"/>
        <v>52704</v>
      </c>
      <c r="N14" s="1">
        <v>498000</v>
      </c>
      <c r="O14" s="1">
        <v>136100</v>
      </c>
      <c r="P14" s="1">
        <f t="shared" si="3"/>
        <v>634100</v>
      </c>
      <c r="Q14" s="15">
        <v>420000</v>
      </c>
      <c r="R14" s="15"/>
      <c r="S14" s="15"/>
      <c r="T14" s="32" t="s">
        <v>27</v>
      </c>
      <c r="U14" s="26" t="s">
        <v>24</v>
      </c>
      <c r="V14" s="37" t="s">
        <v>42</v>
      </c>
      <c r="W14" s="52" t="s">
        <v>86</v>
      </c>
      <c r="X14" s="3" t="s">
        <v>108</v>
      </c>
    </row>
    <row r="15" spans="1:24" ht="38.25">
      <c r="A15" s="40">
        <v>48196461</v>
      </c>
      <c r="B15" s="25" t="s">
        <v>105</v>
      </c>
      <c r="C15" s="3">
        <v>9459540</v>
      </c>
      <c r="D15" s="25" t="s">
        <v>46</v>
      </c>
      <c r="E15" s="25" t="s">
        <v>106</v>
      </c>
      <c r="F15" s="4">
        <v>595000</v>
      </c>
      <c r="G15" s="4">
        <v>67000</v>
      </c>
      <c r="H15" s="4">
        <v>731611</v>
      </c>
      <c r="I15" s="4">
        <v>68000</v>
      </c>
      <c r="J15" s="1"/>
      <c r="K15" s="1">
        <f>F15+G15</f>
        <v>662000</v>
      </c>
      <c r="L15" s="1">
        <f>0.2*K15</f>
        <v>132400</v>
      </c>
      <c r="M15" s="1">
        <f>0.4*L15</f>
        <v>52960</v>
      </c>
      <c r="N15" s="1">
        <v>653000</v>
      </c>
      <c r="O15" s="1">
        <v>81400</v>
      </c>
      <c r="P15" s="1">
        <f t="shared" si="3"/>
        <v>734400</v>
      </c>
      <c r="Q15" s="15">
        <v>50000</v>
      </c>
      <c r="R15" s="15"/>
      <c r="S15" s="15"/>
      <c r="T15" s="32" t="s">
        <v>27</v>
      </c>
      <c r="U15" s="26" t="s">
        <v>25</v>
      </c>
      <c r="V15" s="37" t="s">
        <v>43</v>
      </c>
      <c r="W15" s="52" t="s">
        <v>92</v>
      </c>
      <c r="X15" s="37" t="s">
        <v>56</v>
      </c>
    </row>
    <row r="16" spans="1:24" ht="51" customHeight="1">
      <c r="A16" s="40">
        <v>65761979</v>
      </c>
      <c r="B16" s="25" t="s">
        <v>2</v>
      </c>
      <c r="C16" s="3"/>
      <c r="D16" s="13" t="s">
        <v>1</v>
      </c>
      <c r="E16" s="13" t="s">
        <v>3</v>
      </c>
      <c r="F16" s="4"/>
      <c r="G16" s="4"/>
      <c r="H16" s="4"/>
      <c r="I16" s="4"/>
      <c r="J16" s="1"/>
      <c r="K16" s="1"/>
      <c r="L16" s="1"/>
      <c r="M16" s="1"/>
      <c r="N16" s="1"/>
      <c r="O16" s="1"/>
      <c r="P16" s="1"/>
      <c r="Q16" s="15">
        <v>70000</v>
      </c>
      <c r="R16" s="15"/>
      <c r="S16" s="15"/>
      <c r="T16" s="32"/>
      <c r="U16" s="26"/>
      <c r="V16" s="37"/>
      <c r="W16" s="52" t="s">
        <v>85</v>
      </c>
      <c r="X16" s="3" t="s">
        <v>67</v>
      </c>
    </row>
    <row r="17" spans="1:24" ht="38.25">
      <c r="A17" s="40">
        <v>28125975</v>
      </c>
      <c r="B17" s="25" t="s">
        <v>71</v>
      </c>
      <c r="C17" s="3"/>
      <c r="D17" s="13" t="s">
        <v>7</v>
      </c>
      <c r="E17" s="25" t="s">
        <v>71</v>
      </c>
      <c r="F17" s="4"/>
      <c r="G17" s="4"/>
      <c r="H17" s="4"/>
      <c r="I17" s="4"/>
      <c r="J17" s="1"/>
      <c r="K17" s="1"/>
      <c r="L17" s="1"/>
      <c r="M17" s="1"/>
      <c r="N17" s="1"/>
      <c r="O17" s="1"/>
      <c r="P17" s="1"/>
      <c r="Q17" s="15">
        <v>1264000</v>
      </c>
      <c r="R17" s="15"/>
      <c r="S17" s="15"/>
      <c r="T17" s="32"/>
      <c r="U17" s="26"/>
      <c r="V17" s="37"/>
      <c r="W17" s="52" t="s">
        <v>84</v>
      </c>
      <c r="X17" s="3" t="s">
        <v>64</v>
      </c>
    </row>
    <row r="18" spans="1:24" ht="38.25">
      <c r="A18" s="40">
        <v>70955751</v>
      </c>
      <c r="B18" s="25" t="s">
        <v>6</v>
      </c>
      <c r="C18" s="3">
        <v>5595277</v>
      </c>
      <c r="D18" s="13" t="s">
        <v>4</v>
      </c>
      <c r="E18" s="25" t="s">
        <v>98</v>
      </c>
      <c r="F18" s="4">
        <v>1331000</v>
      </c>
      <c r="G18" s="4">
        <v>170000</v>
      </c>
      <c r="H18" s="4">
        <v>1540000</v>
      </c>
      <c r="I18" s="4">
        <v>299000</v>
      </c>
      <c r="J18" s="1"/>
      <c r="K18" s="1">
        <f>F18+G18</f>
        <v>1501000</v>
      </c>
      <c r="L18" s="1">
        <f>0.2*K18</f>
        <v>300200</v>
      </c>
      <c r="M18" s="1">
        <f>0.4*L18</f>
        <v>120080</v>
      </c>
      <c r="N18" s="1">
        <v>600000</v>
      </c>
      <c r="O18" s="1">
        <v>100000</v>
      </c>
      <c r="P18" s="1">
        <f>+N18+O18</f>
        <v>700000</v>
      </c>
      <c r="Q18" s="15">
        <v>100000</v>
      </c>
      <c r="R18" s="15"/>
      <c r="S18" s="15"/>
      <c r="T18" s="32" t="s">
        <v>21</v>
      </c>
      <c r="U18" s="26" t="s">
        <v>24</v>
      </c>
      <c r="V18" s="37" t="s">
        <v>44</v>
      </c>
      <c r="W18" s="52" t="s">
        <v>82</v>
      </c>
      <c r="X18" s="3" t="s">
        <v>57</v>
      </c>
    </row>
    <row r="19" spans="1:24" ht="25.5">
      <c r="A19" s="51">
        <v>65761758</v>
      </c>
      <c r="B19" s="25" t="s">
        <v>75</v>
      </c>
      <c r="C19" s="3"/>
      <c r="D19" s="13" t="s">
        <v>76</v>
      </c>
      <c r="E19" s="25" t="s">
        <v>75</v>
      </c>
      <c r="F19" s="4"/>
      <c r="G19" s="4"/>
      <c r="H19" s="4"/>
      <c r="I19" s="4"/>
      <c r="J19" s="1"/>
      <c r="K19" s="1"/>
      <c r="L19" s="1"/>
      <c r="M19" s="1"/>
      <c r="N19" s="1"/>
      <c r="O19" s="1"/>
      <c r="P19" s="1"/>
      <c r="Q19" s="15">
        <v>200000</v>
      </c>
      <c r="R19" s="15"/>
      <c r="S19" s="15"/>
      <c r="T19" s="32"/>
      <c r="U19" s="26"/>
      <c r="V19" s="37"/>
      <c r="W19" s="52" t="s">
        <v>83</v>
      </c>
      <c r="X19" s="37" t="s">
        <v>77</v>
      </c>
    </row>
    <row r="20" spans="1:24" ht="24.75" customHeight="1">
      <c r="A20" s="41">
        <v>44990260</v>
      </c>
      <c r="B20" s="25" t="s">
        <v>103</v>
      </c>
      <c r="C20" s="3"/>
      <c r="D20" s="13" t="s">
        <v>72</v>
      </c>
      <c r="E20" s="13" t="s">
        <v>59</v>
      </c>
      <c r="F20" s="4"/>
      <c r="G20" s="4"/>
      <c r="H20" s="4"/>
      <c r="I20" s="4"/>
      <c r="J20" s="1"/>
      <c r="K20" s="1"/>
      <c r="L20" s="1"/>
      <c r="M20" s="1"/>
      <c r="N20" s="1"/>
      <c r="O20" s="1"/>
      <c r="P20" s="1"/>
      <c r="Q20" s="15">
        <v>100000</v>
      </c>
      <c r="R20" s="15"/>
      <c r="S20" s="15"/>
      <c r="T20" s="32"/>
      <c r="U20" s="26"/>
      <c r="V20" s="37"/>
      <c r="W20" s="52" t="s">
        <v>95</v>
      </c>
      <c r="X20" s="37" t="s">
        <v>63</v>
      </c>
    </row>
    <row r="21" spans="1:24" ht="38.25">
      <c r="A21" s="40">
        <v>44991584</v>
      </c>
      <c r="B21" s="25" t="s">
        <v>104</v>
      </c>
      <c r="C21" s="3"/>
      <c r="D21" s="13" t="s">
        <v>62</v>
      </c>
      <c r="E21" s="25" t="s">
        <v>70</v>
      </c>
      <c r="F21" s="4"/>
      <c r="G21" s="4"/>
      <c r="H21" s="4"/>
      <c r="I21" s="4"/>
      <c r="J21" s="1"/>
      <c r="K21" s="1"/>
      <c r="L21" s="1"/>
      <c r="M21" s="1"/>
      <c r="N21" s="1"/>
      <c r="O21" s="1"/>
      <c r="P21" s="1"/>
      <c r="Q21" s="15">
        <v>290000</v>
      </c>
      <c r="R21" s="15"/>
      <c r="S21" s="15"/>
      <c r="T21" s="32"/>
      <c r="U21" s="26"/>
      <c r="V21" s="37"/>
      <c r="W21" s="52" t="s">
        <v>95</v>
      </c>
      <c r="X21" s="37" t="s">
        <v>63</v>
      </c>
    </row>
    <row r="22" spans="1:24" ht="38.25">
      <c r="A22" s="40">
        <v>15060306</v>
      </c>
      <c r="B22" s="25" t="s">
        <v>93</v>
      </c>
      <c r="C22" s="3"/>
      <c r="D22" s="13" t="s">
        <v>110</v>
      </c>
      <c r="E22" s="25" t="s">
        <v>93</v>
      </c>
      <c r="F22" s="4"/>
      <c r="G22" s="4"/>
      <c r="H22" s="4"/>
      <c r="I22" s="4"/>
      <c r="J22" s="1"/>
      <c r="K22" s="1"/>
      <c r="L22" s="1"/>
      <c r="M22" s="1"/>
      <c r="N22" s="1"/>
      <c r="O22" s="1"/>
      <c r="P22" s="1"/>
      <c r="Q22" s="15">
        <v>10000</v>
      </c>
      <c r="R22" s="15"/>
      <c r="S22" s="15"/>
      <c r="T22" s="32"/>
      <c r="U22" s="26"/>
      <c r="V22" s="37"/>
      <c r="W22" s="52" t="s">
        <v>96</v>
      </c>
      <c r="X22" s="3" t="s">
        <v>109</v>
      </c>
    </row>
    <row r="23" spans="1:24" ht="12.75">
      <c r="A23" s="42"/>
      <c r="B23" s="13"/>
      <c r="C23" s="3"/>
      <c r="D23" s="13"/>
      <c r="E23" s="13"/>
      <c r="F23" s="4"/>
      <c r="G23" s="4"/>
      <c r="H23" s="4"/>
      <c r="I23" s="4"/>
      <c r="J23" s="1"/>
      <c r="K23" s="1"/>
      <c r="L23" s="1"/>
      <c r="M23" s="1"/>
      <c r="N23" s="1"/>
      <c r="O23" s="1"/>
      <c r="P23" s="1"/>
      <c r="Q23" s="36">
        <f>SUM(Q6:Q22)</f>
        <v>3657100</v>
      </c>
      <c r="R23" s="15"/>
      <c r="S23" s="36">
        <f>SUM(S6:S18)</f>
        <v>0</v>
      </c>
      <c r="T23" s="26"/>
      <c r="U23" s="26"/>
      <c r="V23" s="37"/>
      <c r="W23" s="37"/>
      <c r="X23" s="37"/>
    </row>
    <row r="24" spans="1:21" ht="12.75">
      <c r="A24" s="19"/>
      <c r="B24" s="20"/>
      <c r="C24" s="19"/>
      <c r="D24" s="20"/>
      <c r="E24" s="20"/>
      <c r="F24" s="21"/>
      <c r="G24" s="21"/>
      <c r="H24" s="21"/>
      <c r="I24" s="21"/>
      <c r="J24" s="22"/>
      <c r="K24" s="22"/>
      <c r="L24" s="22"/>
      <c r="M24" s="22"/>
      <c r="N24" s="22"/>
      <c r="O24" s="22"/>
      <c r="P24" s="22"/>
      <c r="Q24" s="23"/>
      <c r="R24" s="23"/>
      <c r="S24" s="30"/>
      <c r="T24" s="24"/>
      <c r="U24" s="24"/>
    </row>
    <row r="25" spans="1:24" ht="12.75">
      <c r="A25" s="63" t="s">
        <v>99</v>
      </c>
      <c r="B25" s="64"/>
      <c r="C25" s="65"/>
      <c r="D25" s="66"/>
      <c r="E25" s="20"/>
      <c r="F25" s="21"/>
      <c r="G25" s="21"/>
      <c r="H25" s="21"/>
      <c r="I25" s="21"/>
      <c r="J25" s="22"/>
      <c r="K25" s="22"/>
      <c r="L25" s="22"/>
      <c r="M25" s="22"/>
      <c r="N25" s="22"/>
      <c r="O25" s="22"/>
      <c r="P25" s="22"/>
      <c r="Q25" s="23"/>
      <c r="R25" s="23"/>
      <c r="S25" s="30"/>
      <c r="T25" s="24"/>
      <c r="U25" s="24"/>
      <c r="X25" s="35"/>
    </row>
    <row r="26" spans="1:21" ht="12.75">
      <c r="A26" s="62" t="s">
        <v>90</v>
      </c>
      <c r="B26" s="62"/>
      <c r="C26" s="3"/>
      <c r="D26" s="54">
        <v>138000</v>
      </c>
      <c r="E26" s="20"/>
      <c r="F26" s="21"/>
      <c r="G26" s="21"/>
      <c r="H26" s="21"/>
      <c r="I26" s="21"/>
      <c r="J26" s="22"/>
      <c r="K26" s="22"/>
      <c r="L26" s="22"/>
      <c r="M26" s="22"/>
      <c r="N26" s="22"/>
      <c r="O26" s="22"/>
      <c r="P26" s="22"/>
      <c r="Q26" s="23"/>
      <c r="R26" s="23"/>
      <c r="S26" s="30"/>
      <c r="T26" s="24"/>
      <c r="U26" s="24"/>
    </row>
    <row r="27" spans="1:24" ht="12.75">
      <c r="A27" s="37" t="s">
        <v>89</v>
      </c>
      <c r="B27" s="13"/>
      <c r="C27" s="3"/>
      <c r="D27" s="54">
        <v>120000</v>
      </c>
      <c r="E27" s="20"/>
      <c r="F27" s="21"/>
      <c r="G27" s="21"/>
      <c r="H27" s="21"/>
      <c r="I27" s="21"/>
      <c r="J27" s="22"/>
      <c r="K27" s="22"/>
      <c r="L27" s="22"/>
      <c r="M27" s="22"/>
      <c r="N27" s="22"/>
      <c r="O27" s="22"/>
      <c r="P27" s="22"/>
      <c r="Q27" s="23"/>
      <c r="R27" s="23"/>
      <c r="S27" s="30"/>
      <c r="T27" s="24"/>
      <c r="U27" s="24"/>
      <c r="V27" s="34"/>
      <c r="W27" s="34"/>
      <c r="X27" s="34"/>
    </row>
    <row r="28" spans="1:21" s="34" customFormat="1" ht="12.75">
      <c r="A28" s="52" t="s">
        <v>87</v>
      </c>
      <c r="B28" s="13"/>
      <c r="C28" s="3"/>
      <c r="D28" s="54">
        <v>170100</v>
      </c>
      <c r="E28" s="20"/>
      <c r="F28" s="21"/>
      <c r="G28" s="21"/>
      <c r="H28" s="21"/>
      <c r="I28" s="21"/>
      <c r="J28" s="22"/>
      <c r="K28" s="22"/>
      <c r="L28" s="22"/>
      <c r="M28" s="22"/>
      <c r="N28" s="22"/>
      <c r="O28" s="22"/>
      <c r="P28" s="22"/>
      <c r="Q28" s="30"/>
      <c r="R28" s="23"/>
      <c r="S28" s="30"/>
      <c r="T28" s="24"/>
      <c r="U28" s="24"/>
    </row>
    <row r="29" spans="1:24" ht="63.75" hidden="1">
      <c r="A29" s="3"/>
      <c r="B29" s="13" t="s">
        <v>58</v>
      </c>
      <c r="C29" s="3"/>
      <c r="D29" s="54" t="s">
        <v>7</v>
      </c>
      <c r="E29" s="53" t="s">
        <v>78</v>
      </c>
      <c r="F29" s="44"/>
      <c r="G29" s="44"/>
      <c r="H29" s="44"/>
      <c r="I29" s="44"/>
      <c r="J29" s="45"/>
      <c r="K29" s="45"/>
      <c r="L29" s="45"/>
      <c r="M29" s="45"/>
      <c r="N29" s="45"/>
      <c r="O29" s="45"/>
      <c r="P29" s="45"/>
      <c r="Q29" s="46">
        <v>206000</v>
      </c>
      <c r="R29" s="46"/>
      <c r="S29" s="47"/>
      <c r="T29" s="48"/>
      <c r="U29" s="48"/>
      <c r="V29" s="49"/>
      <c r="W29" s="49"/>
      <c r="X29" s="50" t="s">
        <v>65</v>
      </c>
    </row>
    <row r="30" spans="1:21" ht="12.75">
      <c r="A30" s="37" t="s">
        <v>92</v>
      </c>
      <c r="B30" s="52"/>
      <c r="C30" s="37"/>
      <c r="D30" s="55">
        <v>50000</v>
      </c>
      <c r="F30" s="12"/>
      <c r="G30" s="12"/>
      <c r="H30" s="12"/>
      <c r="I30" s="12"/>
      <c r="J30" s="5"/>
      <c r="K30" s="5">
        <f>SUM(K6:K18)</f>
        <v>8092800</v>
      </c>
      <c r="L30" s="5">
        <f>SUM(L6:L18)</f>
        <v>1618560</v>
      </c>
      <c r="M30" s="5">
        <f>SUM(M6:M18)</f>
        <v>647424</v>
      </c>
      <c r="N30" s="5"/>
      <c r="O30" s="5"/>
      <c r="P30" s="17" t="s">
        <v>31</v>
      </c>
      <c r="Q30" s="18"/>
      <c r="R30" s="18" t="s">
        <v>32</v>
      </c>
      <c r="S30" s="18"/>
      <c r="T30" s="14"/>
      <c r="U30" s="14"/>
    </row>
    <row r="31" spans="1:21" ht="12.75">
      <c r="A31" s="37" t="s">
        <v>85</v>
      </c>
      <c r="B31" s="52"/>
      <c r="C31" s="37"/>
      <c r="D31" s="55">
        <v>70000</v>
      </c>
      <c r="F31" s="12"/>
      <c r="G31" s="12"/>
      <c r="H31" s="12"/>
      <c r="I31" s="12"/>
      <c r="J31" s="5"/>
      <c r="K31" s="5"/>
      <c r="L31" s="5"/>
      <c r="M31" s="5"/>
      <c r="N31" s="5"/>
      <c r="O31" s="5"/>
      <c r="P31" s="17"/>
      <c r="Q31" s="18"/>
      <c r="R31" s="18"/>
      <c r="S31" s="18"/>
      <c r="T31" s="14"/>
      <c r="U31" s="14"/>
    </row>
    <row r="32" spans="1:4" ht="12.75">
      <c r="A32" s="37" t="s">
        <v>88</v>
      </c>
      <c r="B32" s="37"/>
      <c r="C32" s="37"/>
      <c r="D32" s="55">
        <v>100000</v>
      </c>
    </row>
    <row r="33" spans="1:4" ht="12.75">
      <c r="A33" s="37" t="s">
        <v>82</v>
      </c>
      <c r="B33" s="37"/>
      <c r="C33" s="37"/>
      <c r="D33" s="55">
        <v>100000</v>
      </c>
    </row>
    <row r="34" spans="1:4" ht="12.75">
      <c r="A34" s="37" t="s">
        <v>84</v>
      </c>
      <c r="B34" s="37"/>
      <c r="C34" s="37"/>
      <c r="D34" s="55">
        <v>1264000</v>
      </c>
    </row>
    <row r="35" spans="1:4" ht="12.75">
      <c r="A35" s="37" t="s">
        <v>81</v>
      </c>
      <c r="B35" s="37"/>
      <c r="C35" s="37"/>
      <c r="D35" s="55">
        <v>124000</v>
      </c>
    </row>
    <row r="36" spans="1:4" ht="12.75">
      <c r="A36" s="52" t="s">
        <v>80</v>
      </c>
      <c r="B36" s="37"/>
      <c r="C36" s="37"/>
      <c r="D36" s="55">
        <v>301000</v>
      </c>
    </row>
    <row r="37" spans="1:4" ht="12.75">
      <c r="A37" s="37" t="s">
        <v>94</v>
      </c>
      <c r="B37" s="37"/>
      <c r="C37" s="37"/>
      <c r="D37" s="55">
        <v>200000</v>
      </c>
    </row>
    <row r="38" spans="1:4" ht="12.75">
      <c r="A38" s="37" t="s">
        <v>83</v>
      </c>
      <c r="B38" s="37"/>
      <c r="C38" s="37"/>
      <c r="D38" s="55">
        <v>200000</v>
      </c>
    </row>
    <row r="39" spans="1:4" ht="12.75">
      <c r="A39" s="37" t="s">
        <v>86</v>
      </c>
      <c r="B39" s="37"/>
      <c r="C39" s="37"/>
      <c r="D39" s="55">
        <v>420000</v>
      </c>
    </row>
    <row r="40" spans="1:4" ht="12.75">
      <c r="A40" s="37" t="s">
        <v>96</v>
      </c>
      <c r="B40" s="37"/>
      <c r="C40" s="37"/>
      <c r="D40" s="55">
        <v>10000</v>
      </c>
    </row>
    <row r="41" spans="1:4" ht="12.75">
      <c r="A41" s="37" t="s">
        <v>100</v>
      </c>
      <c r="B41" s="37"/>
      <c r="C41" s="37"/>
      <c r="D41" s="55">
        <v>390000</v>
      </c>
    </row>
    <row r="42" spans="1:4" ht="12.75">
      <c r="A42" s="58"/>
      <c r="B42" s="59"/>
      <c r="C42" s="37"/>
      <c r="D42" s="56">
        <f>SUM(D26:D41)</f>
        <v>3657100</v>
      </c>
    </row>
  </sheetData>
  <autoFilter ref="A5:Q18"/>
  <mergeCells count="4">
    <mergeCell ref="A42:B42"/>
    <mergeCell ref="T5:U5"/>
    <mergeCell ref="A26:B26"/>
    <mergeCell ref="A25:D25"/>
  </mergeCells>
  <printOptions/>
  <pageMargins left="0.75" right="0.75" top="1" bottom="1" header="0.4921259845" footer="0.4921259845"/>
  <pageSetup horizontalDpi="600" verticalDpi="600" orientation="portrait" paperSize="9" scale="56" r:id="rId1"/>
  <headerFooter alignWithMargins="0">
    <oddHeader>&amp;R&amp;"Arial,Tučné"&amp;11RK-34-2011-49, př. 1
počet stran: 1
&amp;"Arial CE,Obyčejné"&amp;10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sykora</dc:creator>
  <cp:keywords/>
  <dc:description/>
  <cp:lastModifiedBy>pospichalova</cp:lastModifiedBy>
  <cp:lastPrinted>2011-10-11T13:22:10Z</cp:lastPrinted>
  <dcterms:created xsi:type="dcterms:W3CDTF">2009-11-24T22:59:05Z</dcterms:created>
  <dcterms:modified xsi:type="dcterms:W3CDTF">2011-10-13T10:26:00Z</dcterms:modified>
  <cp:category/>
  <cp:version/>
  <cp:contentType/>
  <cp:contentStatus/>
</cp:coreProperties>
</file>